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1"/>
  </bookViews>
  <sheets>
    <sheet name="Shtojca nr.7" sheetId="1" r:id="rId1"/>
    <sheet name="Shtojca 8" sheetId="2" r:id="rId2"/>
    <sheet name="Shtojca 9" sheetId="3" r:id="rId3"/>
    <sheet name="Shtojca 10" sheetId="6" r:id="rId4"/>
    <sheet name="Shtojca 12" sheetId="5" r:id="rId5"/>
  </sheets>
  <definedNames>
    <definedName name="_xlnm.Print_Area" localSheetId="2">'Shtojca 9'!$A$2:$Q$41</definedName>
  </definedNames>
  <calcPr calcId="124519"/>
</workbook>
</file>

<file path=xl/calcChain.xml><?xml version="1.0" encoding="utf-8"?>
<calcChain xmlns="http://schemas.openxmlformats.org/spreadsheetml/2006/main">
  <c r="K25" i="6"/>
  <c r="H23" i="1"/>
  <c r="M8" i="6" l="1"/>
  <c r="H11" i="2"/>
  <c r="G11" l="1"/>
  <c r="M7" i="6"/>
  <c r="F21" i="1"/>
  <c r="H12"/>
  <c r="H11"/>
  <c r="H10"/>
  <c r="I17"/>
  <c r="I22" s="1"/>
  <c r="I24" s="1"/>
  <c r="G17"/>
  <c r="G22"/>
  <c r="G24" s="1"/>
  <c r="F17"/>
  <c r="F22" s="1"/>
  <c r="F11" i="2" s="1"/>
  <c r="J23" i="1"/>
  <c r="J21"/>
  <c r="J20"/>
  <c r="J19"/>
  <c r="J18"/>
  <c r="J16"/>
  <c r="J15"/>
  <c r="J14"/>
  <c r="J13"/>
  <c r="J12"/>
  <c r="J11"/>
  <c r="J10"/>
  <c r="C15" i="5"/>
  <c r="E15"/>
  <c r="D15"/>
  <c r="B15"/>
  <c r="I11" i="2"/>
  <c r="H17" i="1"/>
  <c r="H22"/>
  <c r="H24" s="1"/>
  <c r="J17" l="1"/>
  <c r="J22" s="1"/>
  <c r="J24"/>
</calcChain>
</file>

<file path=xl/sharedStrings.xml><?xml version="1.0" encoding="utf-8"?>
<sst xmlns="http://schemas.openxmlformats.org/spreadsheetml/2006/main" count="293" uniqueCount="151">
  <si>
    <t>Shtojca Nr. 7 "Raporti i Shpenzimeve Faktike të Programit sipas Artikujve Buxhetore"</t>
  </si>
  <si>
    <t>Groupi</t>
  </si>
  <si>
    <t>Kodi</t>
  </si>
  <si>
    <t>Programi</t>
  </si>
  <si>
    <t>Titulli</t>
  </si>
  <si>
    <t>Totali Shpenzimeve</t>
  </si>
  <si>
    <t>(5)=(4)-(3)</t>
  </si>
  <si>
    <t>Artikulli</t>
  </si>
  <si>
    <t xml:space="preserve">PBA </t>
  </si>
  <si>
    <t>Buxheti</t>
  </si>
  <si>
    <t xml:space="preserve">Buxheti i </t>
  </si>
  <si>
    <t>Diferenca</t>
  </si>
  <si>
    <t>Emri</t>
  </si>
  <si>
    <t>Paga</t>
  </si>
  <si>
    <t>Sigurime Shoqërore</t>
  </si>
  <si>
    <t>Mallra dhe Shërbime të Tjera</t>
  </si>
  <si>
    <t>Subvencione</t>
  </si>
  <si>
    <t>Transferta Korente të Brendshme</t>
  </si>
  <si>
    <t>Transferta Korente të Huaja</t>
  </si>
  <si>
    <t>Trans per Buxh. Fam. &amp; Individ</t>
  </si>
  <si>
    <t>Nen-Totali</t>
  </si>
  <si>
    <t>Shpenzime Korrente</t>
  </si>
  <si>
    <t>Kapitale të Patrupëzuara</t>
  </si>
  <si>
    <t>Kapitale të Trupëzuara</t>
  </si>
  <si>
    <t>Transferta Kapitale</t>
  </si>
  <si>
    <t>Nen -Totali</t>
  </si>
  <si>
    <t>Shpenzime Kapitale</t>
  </si>
  <si>
    <t>Totali</t>
  </si>
  <si>
    <t>Korrente dhe Kapitale</t>
  </si>
  <si>
    <t>Jashte Buxhetore</t>
  </si>
  <si>
    <t xml:space="preserve">Totali </t>
  </si>
  <si>
    <t> (korrente + kapitale + jashte buxhetore)</t>
  </si>
  <si>
    <t>Nepunesi zbatues</t>
  </si>
  <si>
    <t>Nepunesi autorizues</t>
  </si>
  <si>
    <t>Firma</t>
  </si>
  <si>
    <t>Data</t>
  </si>
  <si>
    <t>Shtojca Nr. 8 "Raporti i Shpenzimeve sipas Programeve"</t>
  </si>
  <si>
    <t>Emri i Grupit</t>
  </si>
  <si>
    <t>Kodi i Grupit</t>
  </si>
  <si>
    <t>Programet</t>
  </si>
  <si>
    <t>PBA</t>
  </si>
  <si>
    <t xml:space="preserve">Buxheti I miratuar </t>
  </si>
  <si>
    <t xml:space="preserve">Plan- fakt </t>
  </si>
  <si>
    <t>Prog “Planifikim Menaxhim” (01110)</t>
  </si>
  <si>
    <t xml:space="preserve">Prog “Arsimin Bazë” (09120), </t>
  </si>
  <si>
    <t xml:space="preserve">Prog “Për Arsimin e Mesëm i Përgjithshëm” (09230), </t>
  </si>
  <si>
    <t xml:space="preserve">Prog“Për Arsimin e Mesëm Profesional” (09240), </t>
  </si>
  <si>
    <t xml:space="preserve">Prog “Për Arsimin e Lartë” (09450), </t>
  </si>
  <si>
    <t xml:space="preserve">Prog “Për Zhvillimin e Sportit (08140), </t>
  </si>
  <si>
    <t xml:space="preserve">Totali i Shpenzimeve te Institucionit </t>
  </si>
  <si>
    <t>Shtojca Nr.9 "Raporti i Realizimit të Rezultateve të Programit"</t>
  </si>
  <si>
    <t xml:space="preserve">Kodi I </t>
  </si>
  <si>
    <t>Sasia e</t>
  </si>
  <si>
    <t>Realizimi</t>
  </si>
  <si>
    <t>Komente</t>
  </si>
  <si>
    <t>Rezultatit</t>
  </si>
  <si>
    <t>Emri i Rezultatit</t>
  </si>
  <si>
    <t>Njësia Matëse</t>
  </si>
  <si>
    <t>Planifikuar</t>
  </si>
  <si>
    <t>Realizuar</t>
  </si>
  <si>
    <t>Plotesisht</t>
  </si>
  <si>
    <t>Pjesërisht</t>
  </si>
  <si>
    <t>Aspak</t>
  </si>
  <si>
    <t>A</t>
  </si>
  <si>
    <t>B</t>
  </si>
  <si>
    <t>C</t>
  </si>
  <si>
    <t>Rezultati C</t>
  </si>
  <si>
    <t>D</t>
  </si>
  <si>
    <t>Rezultati D</t>
  </si>
  <si>
    <t>E</t>
  </si>
  <si>
    <t>Rezultati E</t>
  </si>
  <si>
    <t>Shtojca Nr.10 "Raporti I Shpenzimeve Faktike të Programit sipas Rezultateve"</t>
  </si>
  <si>
    <t>Shpenzimet e Rezultatit</t>
  </si>
  <si>
    <t>Kodi i</t>
  </si>
  <si>
    <t xml:space="preserve">Buxheti </t>
  </si>
  <si>
    <t>Fakti</t>
  </si>
  <si>
    <t xml:space="preserve">                         </t>
  </si>
  <si>
    <t xml:space="preserve">   </t>
  </si>
  <si>
    <t>Shtojca Nr. 12</t>
  </si>
  <si>
    <t xml:space="preserve">  Raportimi i Fondit te pagave dhe Numrit te punonjesve te njesise </t>
  </si>
  <si>
    <t>Numri i punonjesve</t>
  </si>
  <si>
    <t>Fondi i pagave (ne leke)</t>
  </si>
  <si>
    <t>Programin buxhetor “Planifikim Menaxhim” (01110)</t>
  </si>
  <si>
    <t xml:space="preserve">Programin buxhetor “Për Arsimin Bazë” (09120), </t>
  </si>
  <si>
    <t xml:space="preserve">Programin buxhetor “Për Arsimin e Mesëm i Përgjithshëm” (09230), </t>
  </si>
  <si>
    <t xml:space="preserve">Programin buxhetor “Për Arsimin e Mesëm Profesional” (09240), </t>
  </si>
  <si>
    <t xml:space="preserve">Programin buxhetor “Për Arsimin e Lartë” (09450), </t>
  </si>
  <si>
    <t>Programin buxhetor “Për Kërkimin Shkencor dhe Ekselencë” (09770),</t>
  </si>
  <si>
    <t>Programin buxhetor “Për Zhvillimin e Sportit” (08140)</t>
  </si>
  <si>
    <t xml:space="preserve">        </t>
  </si>
  <si>
    <t>Shenim:    Ne kolon nr 1 _PBA 2014 do te vendosini parashikimet e derguara nga ana  juaj ne PBA 2014-2016</t>
  </si>
  <si>
    <t xml:space="preserve">Shpenzimet e Institucionit ne 000 leke </t>
  </si>
  <si>
    <t>09450</t>
  </si>
  <si>
    <t xml:space="preserve">Emri   </t>
  </si>
  <si>
    <t>Krijimi I kushteve të punës për rritjen e efektivitetit në punë (Materiale, internet, energji elektrike, telefon etj.)</t>
  </si>
  <si>
    <t>pjesërisht</t>
  </si>
  <si>
    <t>Objektivi kryesor: Përmirësimi I vazhdushëm I cilësisë në arsimin e lartë në Shqipëri</t>
  </si>
  <si>
    <t>Ekspertizë e kualifikuar akademike (Ekspertë të jashtëm të huaj dhe vendas) për vlerësimin e programeve dhe institucioneve në arsimin e lartë (Honorare+shpenzim udhëtim, akomodim djeta</t>
  </si>
  <si>
    <t>Ekspertizë e huaj dhe vendas për vendimarrjen në Këshillin e Akreditimit (honorare+shpenzim, udhëtim, akomodim e djeta</t>
  </si>
  <si>
    <t>Informim, përditësim, rritje e kapaciteteve të APAAL, nëpërmjet aktiviteteve jashte shtetit</t>
  </si>
  <si>
    <t>Krijimi I kushteve të punës për rritjen e efektivitetit në punë (qera salle, roje etj.)</t>
  </si>
  <si>
    <t>Mbledhje e KA</t>
  </si>
  <si>
    <t>Konferenca</t>
  </si>
  <si>
    <t>salla</t>
  </si>
  <si>
    <t>Krijimi i kushteve të punës për rritjen e efektivitetit në punë (Materiale, internet, energji elektrike, telefon etj.)</t>
  </si>
  <si>
    <t xml:space="preserve"> Grupi 11 kapitulli 1</t>
  </si>
  <si>
    <t>Grupi 11, Kapitulli 06</t>
  </si>
  <si>
    <t>1011053</t>
  </si>
  <si>
    <t>Arsimi I lartë (09450)</t>
  </si>
  <si>
    <t>Arsimi I Lartë (09450)</t>
  </si>
  <si>
    <t>organizata ndërkombëtare</t>
  </si>
  <si>
    <t>Vlerësim institucional dhe programesh</t>
  </si>
  <si>
    <t>Objektivi kryesor: Përmirësimi I vazhdueshëm I cilësisë në arsimin e lartë në Shqipëri</t>
  </si>
  <si>
    <t>punonjës</t>
  </si>
  <si>
    <t>Pagesë udhetimm e djetash brenda vendit</t>
  </si>
  <si>
    <t>Pagesë udhëtim e djeta brenda vendit</t>
  </si>
  <si>
    <t>1. Plani: 15 punonjës sipas strukturës dhe 1 punonjës (sanitar) me kontratë</t>
  </si>
  <si>
    <t>Pagesë anëtarësie në organizatat ndërkombëtare në të cilat APAAL bashkëpunon dhe është anëtare me të drejta të plotë (ENQA; CEENQA, INQAAHE)</t>
  </si>
  <si>
    <t>Pagesë anëtarësie në organizatat ndërkombëtare në të cilat APAAL bashkëpunon dhe është anëtare me të drejta të plotë (ENQA; CEENQA; INQAAHE)</t>
  </si>
  <si>
    <t>Arsimi I Lartë  (09450)</t>
  </si>
  <si>
    <t>AGJENCIA PUBLIKE E AKREDITIMIT TE ARSIMIT TE LARTE</t>
  </si>
  <si>
    <t>Grupi 11      kapitulli 1</t>
  </si>
  <si>
    <t>Grupi 11       kapitulli 06</t>
  </si>
  <si>
    <t>Agjencia Publike e Akreditimit të Arsimit të Lartë</t>
  </si>
  <si>
    <t>Arsimi I lartë  (09450)</t>
  </si>
  <si>
    <t>Dhurata Bozo</t>
  </si>
  <si>
    <t>Plan 2015</t>
  </si>
  <si>
    <t>Rishikuar 2016</t>
  </si>
  <si>
    <t>Pranvera Dingo</t>
  </si>
  <si>
    <t xml:space="preserve">                    Viti 2015 (fakti)</t>
  </si>
  <si>
    <t xml:space="preserve">                    Viti 2016</t>
  </si>
  <si>
    <t>Plan 2016</t>
  </si>
  <si>
    <t>Krijimi I kushteve të punës për rritjen e efektivitetit në punë (qera salle, kb  etj.)</t>
  </si>
  <si>
    <t>Takim pune me perfaqësuesit e Qa-UK për t'I paraprirë procesit të akreditimit të asistuar nga kompania britanike</t>
  </si>
  <si>
    <t xml:space="preserve">Fondi i pagave (ne leke) </t>
  </si>
  <si>
    <t>F</t>
  </si>
  <si>
    <t>Takime</t>
  </si>
  <si>
    <t>Projekti TEMPUS</t>
  </si>
  <si>
    <t>Zbatim I kotratës së lidhur ndërmjet MAS dhe QAA (Aktiviteti 1, aktiviteti 2, aktiviteti 3A</t>
  </si>
  <si>
    <t>Plotësisht</t>
  </si>
  <si>
    <t>Kontrata e Nënshkruar nga MAS dhe QAA</t>
  </si>
  <si>
    <t>Vizitat ne IAL nga ekspertet e QAA (shpenzimet e udhetimit , akomodimit dhe djeta)</t>
  </si>
  <si>
    <t>G</t>
  </si>
  <si>
    <t xml:space="preserve">Fakti 12-mujori </t>
  </si>
  <si>
    <t>20.01.2017</t>
  </si>
  <si>
    <t>viti  2016</t>
  </si>
  <si>
    <t xml:space="preserve">viti 2016 </t>
  </si>
  <si>
    <t>Janë shlyer detyrimet per energji elektrike, telefon, ujë etj. Deri ne muajin nëntor 2016</t>
  </si>
  <si>
    <t>24.01.2017</t>
  </si>
  <si>
    <t>Periudha e raportimit vjetore</t>
  </si>
  <si>
    <t>ne leke</t>
  </si>
</sst>
</file>

<file path=xl/styles.xml><?xml version="1.0" encoding="utf-8"?>
<styleSheet xmlns="http://schemas.openxmlformats.org/spreadsheetml/2006/main">
  <fonts count="29">
    <font>
      <sz val="11"/>
      <color theme="1"/>
      <name val="Calibri"/>
      <family val="2"/>
      <scheme val="minor"/>
    </font>
    <font>
      <sz val="10"/>
      <color indexed="8"/>
      <name val="Times New Roman"/>
      <family val="1"/>
    </font>
    <font>
      <sz val="12"/>
      <color indexed="8"/>
      <name val="Book Antiqua"/>
      <family val="1"/>
    </font>
    <font>
      <b/>
      <sz val="8"/>
      <color indexed="8"/>
      <name val="Times New Roman"/>
      <family val="1"/>
    </font>
    <font>
      <b/>
      <sz val="8"/>
      <color indexed="12"/>
      <name val="Times New Roman"/>
      <family val="1"/>
    </font>
    <font>
      <sz val="8"/>
      <color indexed="12"/>
      <name val="Times New Roman"/>
      <family val="1"/>
    </font>
    <font>
      <sz val="8"/>
      <color indexed="8"/>
      <name val="Times New Roman"/>
      <family val="1"/>
    </font>
    <font>
      <b/>
      <sz val="8"/>
      <color indexed="42"/>
      <name val="Times New Roman"/>
      <family val="1"/>
    </font>
    <font>
      <sz val="8"/>
      <color indexed="42"/>
      <name val="Times New Roman"/>
      <family val="1"/>
    </font>
    <font>
      <b/>
      <i/>
      <sz val="8"/>
      <color indexed="8"/>
      <name val="Times New Roman"/>
      <family val="1"/>
    </font>
    <font>
      <b/>
      <sz val="12"/>
      <color indexed="8"/>
      <name val="Arial"/>
      <family val="2"/>
    </font>
    <font>
      <b/>
      <sz val="9"/>
      <color indexed="8"/>
      <name val="Times New Roman"/>
      <family val="1"/>
    </font>
    <font>
      <b/>
      <sz val="8"/>
      <color indexed="12"/>
      <name val="Arial"/>
      <family val="2"/>
    </font>
    <font>
      <sz val="8"/>
      <color indexed="12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name val="Calibri"/>
      <family val="2"/>
    </font>
    <font>
      <b/>
      <sz val="10"/>
      <color indexed="8"/>
      <name val="Times New Roman"/>
      <family val="1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indexed="12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rgb="FFFF0000"/>
      <name val="Times New Roman"/>
      <family val="1"/>
    </font>
    <font>
      <sz val="8"/>
      <color rgb="FFFF0000"/>
      <name val="Calibri"/>
      <family val="2"/>
      <scheme val="minor"/>
    </font>
    <font>
      <sz val="8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1">
    <xf numFmtId="0" fontId="0" fillId="0" borderId="0" xfId="0"/>
    <xf numFmtId="0" fontId="3" fillId="0" borderId="0" xfId="0" applyFont="1" applyAlignment="1">
      <alignment vertical="center"/>
    </xf>
    <xf numFmtId="0" fontId="1" fillId="0" borderId="0" xfId="0" applyFont="1"/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4" fillId="2" borderId="12" xfId="0" applyFont="1" applyFill="1" applyBorder="1" applyAlignment="1">
      <alignment vertical="center"/>
    </xf>
    <xf numFmtId="0" fontId="14" fillId="2" borderId="13" xfId="0" applyFont="1" applyFill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4" fillId="2" borderId="0" xfId="0" applyFont="1" applyFill="1" applyAlignment="1">
      <alignment vertical="center"/>
    </xf>
    <xf numFmtId="0" fontId="14" fillId="2" borderId="7" xfId="0" applyFont="1" applyFill="1" applyBorder="1" applyAlignment="1">
      <alignment vertical="center"/>
    </xf>
    <xf numFmtId="0" fontId="12" fillId="2" borderId="3" xfId="0" applyFont="1" applyFill="1" applyBorder="1" applyAlignment="1">
      <alignment vertical="center"/>
    </xf>
    <xf numFmtId="0" fontId="15" fillId="2" borderId="7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/>
    </xf>
    <xf numFmtId="0" fontId="15" fillId="2" borderId="1" xfId="0" applyFont="1" applyFill="1" applyBorder="1" applyAlignment="1">
      <alignment horizontal="center" vertical="center"/>
    </xf>
    <xf numFmtId="0" fontId="14" fillId="0" borderId="8" xfId="0" applyFont="1" applyBorder="1" applyAlignment="1">
      <alignment horizontal="right" vertical="center"/>
    </xf>
    <xf numFmtId="0" fontId="14" fillId="0" borderId="13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14" fillId="0" borderId="14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4" fillId="0" borderId="1" xfId="0" applyFont="1" applyBorder="1" applyAlignment="1">
      <alignment horizontal="right" vertical="center"/>
    </xf>
    <xf numFmtId="0" fontId="14" fillId="0" borderId="2" xfId="0" applyFont="1" applyBorder="1" applyAlignment="1">
      <alignment vertical="center"/>
    </xf>
    <xf numFmtId="0" fontId="14" fillId="0" borderId="15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justify" vertical="center"/>
    </xf>
    <xf numFmtId="0" fontId="6" fillId="0" borderId="3" xfId="0" applyFont="1" applyBorder="1" applyAlignment="1">
      <alignment horizontal="justify" vertical="center"/>
    </xf>
    <xf numFmtId="0" fontId="3" fillId="0" borderId="1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15" fillId="2" borderId="8" xfId="0" applyFont="1" applyFill="1" applyBorder="1" applyAlignment="1">
      <alignment horizontal="center" vertical="center"/>
    </xf>
    <xf numFmtId="0" fontId="0" fillId="0" borderId="10" xfId="0" applyBorder="1"/>
    <xf numFmtId="3" fontId="6" fillId="0" borderId="8" xfId="0" applyNumberFormat="1" applyFont="1" applyBorder="1" applyAlignment="1">
      <alignment horizontal="right" vertical="center"/>
    </xf>
    <xf numFmtId="3" fontId="6" fillId="0" borderId="8" xfId="0" applyNumberFormat="1" applyFont="1" applyBorder="1" applyAlignment="1">
      <alignment vertical="center"/>
    </xf>
    <xf numFmtId="3" fontId="3" fillId="0" borderId="1" xfId="0" applyNumberFormat="1" applyFont="1" applyBorder="1" applyAlignment="1">
      <alignment horizontal="right" vertical="center" wrapText="1"/>
    </xf>
    <xf numFmtId="3" fontId="6" fillId="0" borderId="13" xfId="0" applyNumberFormat="1" applyFont="1" applyBorder="1" applyAlignment="1">
      <alignment horizontal="right" vertical="center"/>
    </xf>
    <xf numFmtId="3" fontId="6" fillId="0" borderId="13" xfId="0" applyNumberFormat="1" applyFont="1" applyBorder="1" applyAlignment="1">
      <alignment vertical="center"/>
    </xf>
    <xf numFmtId="3" fontId="6" fillId="0" borderId="16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4" xfId="0" applyNumberFormat="1" applyFont="1" applyBorder="1" applyAlignment="1">
      <alignment vertical="center"/>
    </xf>
    <xf numFmtId="3" fontId="9" fillId="0" borderId="1" xfId="0" applyNumberFormat="1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/>
    </xf>
    <xf numFmtId="3" fontId="3" fillId="0" borderId="4" xfId="0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vertical="center"/>
    </xf>
    <xf numFmtId="3" fontId="1" fillId="0" borderId="3" xfId="0" applyNumberFormat="1" applyFont="1" applyBorder="1" applyAlignment="1">
      <alignment horizontal="center" vertical="center"/>
    </xf>
    <xf numFmtId="3" fontId="1" fillId="0" borderId="4" xfId="0" applyNumberFormat="1" applyFont="1" applyBorder="1" applyAlignment="1">
      <alignment horizontal="center" vertical="center"/>
    </xf>
    <xf numFmtId="3" fontId="17" fillId="0" borderId="3" xfId="0" applyNumberFormat="1" applyFont="1" applyBorder="1" applyAlignment="1">
      <alignment horizontal="center" vertical="center"/>
    </xf>
    <xf numFmtId="3" fontId="17" fillId="0" borderId="1" xfId="0" applyNumberFormat="1" applyFont="1" applyBorder="1" applyAlignment="1">
      <alignment horizontal="right" vertical="center" wrapText="1"/>
    </xf>
    <xf numFmtId="3" fontId="1" fillId="4" borderId="4" xfId="0" applyNumberFormat="1" applyFont="1" applyFill="1" applyBorder="1" applyAlignment="1">
      <alignment horizontal="center" vertical="center"/>
    </xf>
    <xf numFmtId="0" fontId="18" fillId="0" borderId="0" xfId="0" applyFont="1"/>
    <xf numFmtId="0" fontId="4" fillId="2" borderId="15" xfId="0" applyFont="1" applyFill="1" applyBorder="1" applyAlignment="1">
      <alignment vertical="center"/>
    </xf>
    <xf numFmtId="0" fontId="6" fillId="0" borderId="2" xfId="0" applyFont="1" applyBorder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14" fillId="0" borderId="2" xfId="0" applyFont="1" applyBorder="1" applyAlignment="1">
      <alignment wrapText="1"/>
    </xf>
    <xf numFmtId="0" fontId="19" fillId="4" borderId="1" xfId="0" applyFont="1" applyFill="1" applyBorder="1" applyAlignment="1">
      <alignment vertical="center"/>
    </xf>
    <xf numFmtId="0" fontId="20" fillId="4" borderId="14" xfId="0" applyFont="1" applyFill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15" fillId="2" borderId="1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3" fontId="3" fillId="4" borderId="4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4" fillId="2" borderId="17" xfId="0" applyFont="1" applyFill="1" applyBorder="1" applyAlignment="1">
      <alignment vertical="center"/>
    </xf>
    <xf numFmtId="0" fontId="21" fillId="4" borderId="13" xfId="0" applyFont="1" applyFill="1" applyBorder="1" applyAlignment="1">
      <alignment horizontal="left" vertical="center"/>
    </xf>
    <xf numFmtId="0" fontId="21" fillId="4" borderId="14" xfId="0" applyFont="1" applyFill="1" applyBorder="1" applyAlignment="1">
      <alignment vertical="center"/>
    </xf>
    <xf numFmtId="0" fontId="21" fillId="4" borderId="12" xfId="0" applyFont="1" applyFill="1" applyBorder="1" applyAlignment="1">
      <alignment vertical="center"/>
    </xf>
    <xf numFmtId="0" fontId="21" fillId="4" borderId="13" xfId="0" applyFont="1" applyFill="1" applyBorder="1" applyAlignment="1">
      <alignment vertical="center"/>
    </xf>
    <xf numFmtId="0" fontId="22" fillId="4" borderId="5" xfId="0" applyFont="1" applyFill="1" applyBorder="1" applyAlignment="1">
      <alignment horizontal="center" vertical="center"/>
    </xf>
    <xf numFmtId="0" fontId="22" fillId="4" borderId="7" xfId="0" applyFont="1" applyFill="1" applyBorder="1" applyAlignment="1">
      <alignment horizontal="center" vertical="center"/>
    </xf>
    <xf numFmtId="0" fontId="22" fillId="4" borderId="14" xfId="0" applyFont="1" applyFill="1" applyBorder="1" applyAlignment="1">
      <alignment horizontal="center" vertical="center"/>
    </xf>
    <xf numFmtId="0" fontId="22" fillId="4" borderId="13" xfId="0" applyFont="1" applyFill="1" applyBorder="1" applyAlignment="1">
      <alignment horizontal="center" vertical="center"/>
    </xf>
    <xf numFmtId="0" fontId="22" fillId="4" borderId="12" xfId="0" applyFont="1" applyFill="1" applyBorder="1" applyAlignment="1">
      <alignment horizontal="center" vertical="center"/>
    </xf>
    <xf numFmtId="0" fontId="22" fillId="4" borderId="8" xfId="0" applyFont="1" applyFill="1" applyBorder="1" applyAlignment="1">
      <alignment horizontal="center" vertical="center"/>
    </xf>
    <xf numFmtId="0" fontId="23" fillId="0" borderId="2" xfId="0" applyFont="1" applyBorder="1" applyAlignment="1">
      <alignment wrapText="1"/>
    </xf>
    <xf numFmtId="0" fontId="23" fillId="0" borderId="1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23" fillId="0" borderId="1" xfId="0" applyFont="1" applyBorder="1" applyAlignment="1">
      <alignment horizontal="left" vertical="center"/>
    </xf>
    <xf numFmtId="0" fontId="23" fillId="0" borderId="1" xfId="0" applyFont="1" applyBorder="1" applyAlignment="1">
      <alignment horizontal="left" vertical="center" wrapText="1"/>
    </xf>
    <xf numFmtId="0" fontId="23" fillId="0" borderId="2" xfId="0" applyFont="1" applyBorder="1" applyAlignment="1">
      <alignment vertical="center" wrapText="1"/>
    </xf>
    <xf numFmtId="0" fontId="20" fillId="0" borderId="0" xfId="0" applyFont="1"/>
    <xf numFmtId="0" fontId="24" fillId="4" borderId="1" xfId="0" applyFont="1" applyFill="1" applyBorder="1" applyAlignment="1">
      <alignment vertical="center"/>
    </xf>
    <xf numFmtId="0" fontId="23" fillId="0" borderId="14" xfId="0" applyFont="1" applyBorder="1" applyAlignment="1">
      <alignment horizontal="right" vertical="center"/>
    </xf>
    <xf numFmtId="0" fontId="23" fillId="0" borderId="15" xfId="0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23" fillId="0" borderId="15" xfId="0" applyFont="1" applyBorder="1" applyAlignment="1">
      <alignment vertical="center" wrapText="1"/>
    </xf>
    <xf numFmtId="0" fontId="23" fillId="0" borderId="1" xfId="0" applyFont="1" applyBorder="1" applyAlignment="1">
      <alignment horizontal="center" vertical="center"/>
    </xf>
    <xf numFmtId="0" fontId="14" fillId="0" borderId="8" xfId="0" applyFont="1" applyBorder="1" applyAlignment="1">
      <alignment horizontal="left" wrapText="1"/>
    </xf>
    <xf numFmtId="0" fontId="14" fillId="0" borderId="15" xfId="0" applyFont="1" applyBorder="1" applyAlignment="1">
      <alignment vertical="center" wrapText="1"/>
    </xf>
    <xf numFmtId="0" fontId="14" fillId="0" borderId="13" xfId="0" applyFont="1" applyBorder="1" applyAlignment="1">
      <alignment horizontal="center" vertical="center"/>
    </xf>
    <xf numFmtId="0" fontId="14" fillId="0" borderId="6" xfId="0" applyFont="1" applyBorder="1" applyAlignment="1">
      <alignment horizontal="left" wrapText="1"/>
    </xf>
    <xf numFmtId="0" fontId="4" fillId="4" borderId="15" xfId="0" applyFont="1" applyFill="1" applyBorder="1" applyAlignment="1">
      <alignment vertical="center"/>
    </xf>
    <xf numFmtId="3" fontId="17" fillId="0" borderId="0" xfId="0" applyNumberFormat="1" applyFont="1" applyBorder="1" applyAlignment="1">
      <alignment horizontal="center" vertical="center"/>
    </xf>
    <xf numFmtId="0" fontId="25" fillId="0" borderId="0" xfId="0" applyFont="1"/>
    <xf numFmtId="0" fontId="23" fillId="4" borderId="1" xfId="0" applyFont="1" applyFill="1" applyBorder="1" applyAlignment="1">
      <alignment horizontal="center" vertical="center"/>
    </xf>
    <xf numFmtId="0" fontId="0" fillId="4" borderId="0" xfId="0" applyFill="1"/>
    <xf numFmtId="0" fontId="12" fillId="2" borderId="2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6" fillId="0" borderId="18" xfId="0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3" fontId="6" fillId="0" borderId="15" xfId="0" applyNumberFormat="1" applyFont="1" applyBorder="1" applyAlignment="1">
      <alignment horizontal="left" vertical="center"/>
    </xf>
    <xf numFmtId="3" fontId="6" fillId="0" borderId="2" xfId="0" applyNumberFormat="1" applyFont="1" applyBorder="1" applyAlignment="1">
      <alignment horizontal="left" vertical="center"/>
    </xf>
    <xf numFmtId="0" fontId="23" fillId="0" borderId="1" xfId="0" applyFont="1" applyBorder="1" applyAlignment="1">
      <alignment vertical="center"/>
    </xf>
    <xf numFmtId="0" fontId="23" fillId="0" borderId="14" xfId="0" applyFont="1" applyBorder="1" applyAlignment="1">
      <alignment vertical="center" wrapText="1"/>
    </xf>
    <xf numFmtId="0" fontId="0" fillId="0" borderId="9" xfId="0" applyBorder="1" applyAlignment="1"/>
    <xf numFmtId="0" fontId="0" fillId="0" borderId="2" xfId="0" applyBorder="1" applyAlignment="1"/>
    <xf numFmtId="0" fontId="23" fillId="0" borderId="11" xfId="0" applyFont="1" applyBorder="1" applyAlignment="1">
      <alignment vertical="center" wrapText="1"/>
    </xf>
    <xf numFmtId="0" fontId="23" fillId="0" borderId="30" xfId="0" applyFont="1" applyBorder="1" applyAlignment="1">
      <alignment vertical="center" wrapText="1"/>
    </xf>
    <xf numFmtId="0" fontId="20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23" fillId="0" borderId="1" xfId="0" applyFont="1" applyBorder="1" applyAlignment="1">
      <alignment vertical="center"/>
    </xf>
    <xf numFmtId="0" fontId="23" fillId="0" borderId="1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6" fillId="0" borderId="14" xfId="0" applyFont="1" applyBorder="1" applyAlignment="1">
      <alignment horizontal="right" vertical="center"/>
    </xf>
    <xf numFmtId="0" fontId="6" fillId="0" borderId="12" xfId="0" applyFont="1" applyBorder="1" applyAlignment="1">
      <alignment horizontal="right" vertical="center"/>
    </xf>
    <xf numFmtId="0" fontId="23" fillId="0" borderId="11" xfId="0" applyFont="1" applyBorder="1" applyAlignment="1">
      <alignment horizontal="left"/>
    </xf>
    <xf numFmtId="0" fontId="22" fillId="0" borderId="1" xfId="0" applyFont="1" applyBorder="1" applyAlignment="1">
      <alignment vertical="center"/>
    </xf>
    <xf numFmtId="0" fontId="22" fillId="0" borderId="1" xfId="0" applyFont="1" applyBorder="1"/>
    <xf numFmtId="0" fontId="15" fillId="0" borderId="3" xfId="0" applyFont="1" applyBorder="1" applyAlignment="1">
      <alignment vertical="center"/>
    </xf>
    <xf numFmtId="0" fontId="17" fillId="0" borderId="4" xfId="0" applyFont="1" applyBorder="1"/>
    <xf numFmtId="0" fontId="6" fillId="0" borderId="15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6" fillId="0" borderId="18" xfId="0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3" fontId="6" fillId="0" borderId="15" xfId="0" applyNumberFormat="1" applyFont="1" applyBorder="1" applyAlignment="1">
      <alignment horizontal="left" vertical="center"/>
    </xf>
    <xf numFmtId="3" fontId="6" fillId="0" borderId="2" xfId="0" applyNumberFormat="1" applyFont="1" applyBorder="1" applyAlignment="1">
      <alignment horizontal="left" vertical="center"/>
    </xf>
    <xf numFmtId="3" fontId="0" fillId="0" borderId="0" xfId="0" applyNumberFormat="1"/>
    <xf numFmtId="0" fontId="6" fillId="0" borderId="10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4" fontId="0" fillId="0" borderId="0" xfId="0" applyNumberFormat="1"/>
    <xf numFmtId="0" fontId="6" fillId="0" borderId="0" xfId="0" applyFont="1"/>
    <xf numFmtId="0" fontId="3" fillId="0" borderId="0" xfId="0" applyFont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8" fillId="2" borderId="12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5" fillId="2" borderId="9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2" fillId="0" borderId="12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justify" vertical="center"/>
    </xf>
    <xf numFmtId="0" fontId="6" fillId="0" borderId="9" xfId="0" applyFont="1" applyBorder="1" applyAlignment="1">
      <alignment horizontal="justify" vertical="center"/>
    </xf>
    <xf numFmtId="0" fontId="5" fillId="0" borderId="15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0" fontId="4" fillId="2" borderId="15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6" fillId="0" borderId="14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22" xfId="0" applyFont="1" applyBorder="1" applyAlignment="1">
      <alignment vertical="center" wrapText="1"/>
    </xf>
    <xf numFmtId="0" fontId="6" fillId="0" borderId="23" xfId="0" applyFont="1" applyBorder="1" applyAlignment="1">
      <alignment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23" fillId="3" borderId="15" xfId="0" applyFont="1" applyFill="1" applyBorder="1" applyAlignment="1">
      <alignment horizontal="left" vertical="center"/>
    </xf>
    <xf numFmtId="0" fontId="23" fillId="3" borderId="9" xfId="0" applyFont="1" applyFill="1" applyBorder="1" applyAlignment="1">
      <alignment horizontal="left" vertical="center"/>
    </xf>
    <xf numFmtId="0" fontId="23" fillId="3" borderId="2" xfId="0" applyFont="1" applyFill="1" applyBorder="1" applyAlignment="1">
      <alignment horizontal="left" vertical="center"/>
    </xf>
    <xf numFmtId="0" fontId="22" fillId="0" borderId="1" xfId="0" applyFont="1" applyBorder="1" applyAlignment="1">
      <alignment vertical="center"/>
    </xf>
    <xf numFmtId="0" fontId="22" fillId="0" borderId="15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2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23" fillId="0" borderId="1" xfId="0" applyFont="1" applyBorder="1" applyAlignment="1">
      <alignment vertical="center"/>
    </xf>
    <xf numFmtId="0" fontId="22" fillId="0" borderId="15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3" borderId="1" xfId="0" applyFont="1" applyFill="1" applyBorder="1" applyAlignment="1">
      <alignment horizontal="left" vertical="center"/>
    </xf>
    <xf numFmtId="0" fontId="22" fillId="0" borderId="14" xfId="0" applyFont="1" applyBorder="1" applyAlignment="1">
      <alignment vertical="center" wrapText="1"/>
    </xf>
    <xf numFmtId="0" fontId="22" fillId="0" borderId="5" xfId="0" applyFont="1" applyBorder="1" applyAlignment="1">
      <alignment vertical="center" wrapText="1"/>
    </xf>
    <xf numFmtId="0" fontId="22" fillId="0" borderId="22" xfId="0" applyFont="1" applyBorder="1" applyAlignment="1">
      <alignment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/>
    </xf>
    <xf numFmtId="0" fontId="23" fillId="4" borderId="15" xfId="0" applyFont="1" applyFill="1" applyBorder="1" applyAlignment="1">
      <alignment horizontal="center" vertical="center"/>
    </xf>
    <xf numFmtId="0" fontId="23" fillId="4" borderId="2" xfId="0" applyFont="1" applyFill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left" vertical="center"/>
    </xf>
    <xf numFmtId="0" fontId="12" fillId="2" borderId="13" xfId="0" applyFont="1" applyFill="1" applyBorder="1" applyAlignment="1">
      <alignment horizontal="left" vertical="center"/>
    </xf>
    <xf numFmtId="0" fontId="12" fillId="2" borderId="14" xfId="0" applyFont="1" applyFill="1" applyBorder="1" applyAlignment="1">
      <alignment vertical="center"/>
    </xf>
    <xf numFmtId="0" fontId="12" fillId="2" borderId="12" xfId="0" applyFont="1" applyFill="1" applyBorder="1" applyAlignment="1">
      <alignment vertical="center"/>
    </xf>
    <xf numFmtId="0" fontId="12" fillId="2" borderId="13" xfId="0" applyFont="1" applyFill="1" applyBorder="1" applyAlignment="1">
      <alignment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4" fillId="0" borderId="15" xfId="0" applyFont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15" fillId="2" borderId="10" xfId="0" applyFont="1" applyFill="1" applyBorder="1" applyAlignment="1">
      <alignment horizontal="center" vertical="center"/>
    </xf>
    <xf numFmtId="0" fontId="15" fillId="2" borderId="24" xfId="0" applyFont="1" applyFill="1" applyBorder="1" applyAlignment="1">
      <alignment horizontal="center" vertical="center"/>
    </xf>
    <xf numFmtId="0" fontId="15" fillId="0" borderId="15" xfId="0" applyFont="1" applyBorder="1" applyAlignment="1">
      <alignment vertical="center"/>
    </xf>
    <xf numFmtId="0" fontId="15" fillId="0" borderId="9" xfId="0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13" fillId="0" borderId="15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49" fontId="12" fillId="0" borderId="15" xfId="0" applyNumberFormat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2" borderId="23" xfId="0" applyFont="1" applyFill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5" fillId="0" borderId="8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15" fillId="0" borderId="20" xfId="0" applyFont="1" applyBorder="1" applyAlignment="1">
      <alignment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" fillId="0" borderId="10" xfId="0" applyFont="1" applyBorder="1"/>
    <xf numFmtId="0" fontId="12" fillId="0" borderId="18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/>
    </xf>
    <xf numFmtId="0" fontId="6" fillId="0" borderId="15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15" fillId="2" borderId="15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49" fontId="12" fillId="0" borderId="15" xfId="0" applyNumberFormat="1" applyFont="1" applyBorder="1" applyAlignment="1">
      <alignment vertical="center"/>
    </xf>
    <xf numFmtId="49" fontId="12" fillId="0" borderId="2" xfId="0" applyNumberFormat="1" applyFont="1" applyBorder="1" applyAlignment="1">
      <alignment vertical="center"/>
    </xf>
    <xf numFmtId="0" fontId="12" fillId="2" borderId="15" xfId="0" applyFont="1" applyFill="1" applyBorder="1" applyAlignment="1">
      <alignment vertical="center"/>
    </xf>
    <xf numFmtId="3" fontId="3" fillId="0" borderId="1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" fontId="3" fillId="0" borderId="15" xfId="0" applyNumberFormat="1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5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3" fontId="28" fillId="4" borderId="15" xfId="0" applyNumberFormat="1" applyFont="1" applyFill="1" applyBorder="1" applyAlignment="1">
      <alignment horizontal="right" vertical="center"/>
    </xf>
    <xf numFmtId="3" fontId="28" fillId="4" borderId="2" xfId="0" applyNumberFormat="1" applyFont="1" applyFill="1" applyBorder="1" applyAlignment="1">
      <alignment horizontal="right" vertical="center"/>
    </xf>
    <xf numFmtId="3" fontId="26" fillId="4" borderId="15" xfId="0" applyNumberFormat="1" applyFont="1" applyFill="1" applyBorder="1" applyAlignment="1">
      <alignment horizontal="right" vertical="center"/>
    </xf>
    <xf numFmtId="3" fontId="26" fillId="4" borderId="2" xfId="0" applyNumberFormat="1" applyFont="1" applyFill="1" applyBorder="1" applyAlignment="1">
      <alignment horizontal="right" vertical="center"/>
    </xf>
    <xf numFmtId="0" fontId="23" fillId="0" borderId="15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19" xfId="0" applyFont="1" applyBorder="1" applyAlignment="1">
      <alignment horizontal="left" vertical="center" wrapText="1"/>
    </xf>
    <xf numFmtId="3" fontId="3" fillId="4" borderId="15" xfId="0" applyNumberFormat="1" applyFont="1" applyFill="1" applyBorder="1" applyAlignment="1">
      <alignment horizontal="right" vertical="center"/>
    </xf>
    <xf numFmtId="3" fontId="3" fillId="4" borderId="2" xfId="0" applyNumberFormat="1" applyFont="1" applyFill="1" applyBorder="1" applyAlignment="1">
      <alignment horizontal="right" vertical="center"/>
    </xf>
    <xf numFmtId="4" fontId="3" fillId="4" borderId="15" xfId="0" applyNumberFormat="1" applyFont="1" applyFill="1" applyBorder="1" applyAlignment="1">
      <alignment horizontal="center" vertical="center"/>
    </xf>
    <xf numFmtId="4" fontId="3" fillId="4" borderId="2" xfId="0" applyNumberFormat="1" applyFont="1" applyFill="1" applyBorder="1" applyAlignment="1">
      <alignment horizontal="center" vertical="center"/>
    </xf>
    <xf numFmtId="4" fontId="6" fillId="0" borderId="15" xfId="0" applyNumberFormat="1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0" fontId="6" fillId="0" borderId="18" xfId="0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23" fillId="0" borderId="15" xfId="0" applyFont="1" applyBorder="1" applyAlignment="1">
      <alignment vertical="center" wrapText="1"/>
    </xf>
    <xf numFmtId="0" fontId="23" fillId="0" borderId="9" xfId="0" applyFont="1" applyBorder="1" applyAlignment="1">
      <alignment vertical="center" wrapText="1"/>
    </xf>
    <xf numFmtId="0" fontId="23" fillId="0" borderId="19" xfId="0" applyFont="1" applyBorder="1" applyAlignment="1">
      <alignment vertical="center" wrapText="1"/>
    </xf>
    <xf numFmtId="3" fontId="6" fillId="0" borderId="15" xfId="0" applyNumberFormat="1" applyFont="1" applyBorder="1" applyAlignment="1">
      <alignment horizontal="left" vertical="center"/>
    </xf>
    <xf numFmtId="3" fontId="6" fillId="0" borderId="2" xfId="0" applyNumberFormat="1" applyFont="1" applyBorder="1" applyAlignment="1">
      <alignment horizontal="left" vertical="center"/>
    </xf>
    <xf numFmtId="0" fontId="3" fillId="0" borderId="14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3" fillId="0" borderId="11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3" fontId="6" fillId="0" borderId="15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0" fontId="6" fillId="0" borderId="15" xfId="0" applyFont="1" applyBorder="1" applyAlignment="1">
      <alignment horizontal="right" vertical="center"/>
    </xf>
    <xf numFmtId="0" fontId="23" fillId="0" borderId="15" xfId="0" applyFont="1" applyBorder="1" applyAlignment="1">
      <alignment horizontal="left" wrapText="1"/>
    </xf>
    <xf numFmtId="0" fontId="23" fillId="0" borderId="9" xfId="0" applyFont="1" applyBorder="1" applyAlignment="1">
      <alignment horizontal="left" wrapText="1"/>
    </xf>
    <xf numFmtId="0" fontId="23" fillId="0" borderId="19" xfId="0" applyFont="1" applyBorder="1" applyAlignment="1">
      <alignment horizontal="left" wrapText="1"/>
    </xf>
    <xf numFmtId="0" fontId="6" fillId="0" borderId="15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18" xfId="0" applyFont="1" applyBorder="1" applyAlignment="1">
      <alignment vertical="center"/>
    </xf>
    <xf numFmtId="3" fontId="6" fillId="0" borderId="15" xfId="0" applyNumberFormat="1" applyFont="1" applyBorder="1" applyAlignment="1">
      <alignment vertical="center"/>
    </xf>
    <xf numFmtId="3" fontId="6" fillId="0" borderId="2" xfId="0" applyNumberFormat="1" applyFont="1" applyBorder="1" applyAlignment="1">
      <alignment vertical="center"/>
    </xf>
    <xf numFmtId="0" fontId="6" fillId="0" borderId="2" xfId="0" applyFont="1" applyBorder="1" applyAlignment="1">
      <alignment horizontal="left" vertical="center"/>
    </xf>
    <xf numFmtId="0" fontId="6" fillId="0" borderId="18" xfId="0" applyFont="1" applyBorder="1" applyAlignment="1">
      <alignment horizontal="center" vertical="center"/>
    </xf>
    <xf numFmtId="0" fontId="23" fillId="0" borderId="11" xfId="0" applyFont="1" applyBorder="1" applyAlignment="1">
      <alignment horizontal="left" wrapText="1"/>
    </xf>
    <xf numFmtId="0" fontId="23" fillId="0" borderId="10" xfId="0" applyFont="1" applyBorder="1" applyAlignment="1">
      <alignment horizontal="left" wrapText="1"/>
    </xf>
    <xf numFmtId="0" fontId="23" fillId="0" borderId="24" xfId="0" applyFont="1" applyBorder="1" applyAlignment="1">
      <alignment horizontal="left" wrapText="1"/>
    </xf>
    <xf numFmtId="0" fontId="5" fillId="2" borderId="13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0" borderId="15" xfId="0" applyFont="1" applyBorder="1" applyAlignment="1">
      <alignment vertical="center"/>
    </xf>
    <xf numFmtId="3" fontId="3" fillId="4" borderId="28" xfId="0" applyNumberFormat="1" applyFont="1" applyFill="1" applyBorder="1" applyAlignment="1">
      <alignment horizontal="center" vertical="center"/>
    </xf>
    <xf numFmtId="3" fontId="3" fillId="4" borderId="29" xfId="0" applyNumberFormat="1" applyFont="1" applyFill="1" applyBorder="1" applyAlignment="1">
      <alignment horizontal="center" vertical="center"/>
    </xf>
    <xf numFmtId="3" fontId="3" fillId="4" borderId="15" xfId="0" applyNumberFormat="1" applyFont="1" applyFill="1" applyBorder="1" applyAlignment="1">
      <alignment horizontal="center" vertical="center"/>
    </xf>
    <xf numFmtId="3" fontId="3" fillId="4" borderId="2" xfId="0" applyNumberFormat="1" applyFont="1" applyFill="1" applyBorder="1" applyAlignment="1">
      <alignment horizontal="center" vertical="center"/>
    </xf>
    <xf numFmtId="0" fontId="20" fillId="4" borderId="25" xfId="0" applyFont="1" applyFill="1" applyBorder="1" applyAlignment="1">
      <alignment horizontal="left" wrapText="1"/>
    </xf>
    <xf numFmtId="0" fontId="20" fillId="4" borderId="17" xfId="0" applyFont="1" applyFill="1" applyBorder="1" applyAlignment="1">
      <alignment horizontal="left" wrapText="1"/>
    </xf>
    <xf numFmtId="0" fontId="20" fillId="4" borderId="26" xfId="0" applyFont="1" applyFill="1" applyBorder="1" applyAlignment="1">
      <alignment horizontal="left" wrapText="1"/>
    </xf>
    <xf numFmtId="0" fontId="3" fillId="4" borderId="2" xfId="0" applyFont="1" applyFill="1" applyBorder="1" applyAlignment="1">
      <alignment horizontal="center" vertical="center"/>
    </xf>
    <xf numFmtId="0" fontId="6" fillId="0" borderId="19" xfId="0" applyFont="1" applyBorder="1" applyAlignment="1">
      <alignment vertical="center"/>
    </xf>
    <xf numFmtId="0" fontId="4" fillId="2" borderId="25" xfId="0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3" fontId="6" fillId="0" borderId="27" xfId="0" applyNumberFormat="1" applyFont="1" applyBorder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49" fontId="4" fillId="0" borderId="15" xfId="0" applyNumberFormat="1" applyFont="1" applyBorder="1" applyAlignment="1">
      <alignment vertical="center"/>
    </xf>
    <xf numFmtId="49" fontId="4" fillId="0" borderId="2" xfId="0" applyNumberFormat="1" applyFont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3" fontId="1" fillId="4" borderId="8" xfId="0" applyNumberFormat="1" applyFont="1" applyFill="1" applyBorder="1" applyAlignment="1">
      <alignment horizontal="center" vertical="center"/>
    </xf>
    <xf numFmtId="3" fontId="1" fillId="4" borderId="3" xfId="0" applyNumberFormat="1" applyFont="1" applyFill="1" applyBorder="1" applyAlignment="1">
      <alignment horizontal="center" vertical="center"/>
    </xf>
    <xf numFmtId="0" fontId="6" fillId="0" borderId="8" xfId="0" applyFont="1" applyBorder="1" applyAlignment="1">
      <alignment horizontal="justify" vertical="center"/>
    </xf>
    <xf numFmtId="0" fontId="6" fillId="0" borderId="3" xfId="0" applyFont="1" applyBorder="1" applyAlignment="1">
      <alignment horizontal="justify" vertical="center"/>
    </xf>
    <xf numFmtId="3" fontId="1" fillId="0" borderId="8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98"/>
  <sheetViews>
    <sheetView view="pageBreakPreview" zoomScale="145" zoomScaleSheetLayoutView="145" workbookViewId="0">
      <selection activeCell="K19" sqref="K19"/>
    </sheetView>
  </sheetViews>
  <sheetFormatPr defaultRowHeight="15"/>
  <cols>
    <col min="1" max="1" width="10" customWidth="1"/>
    <col min="2" max="2" width="19.140625" customWidth="1"/>
    <col min="3" max="3" width="3.5703125" customWidth="1"/>
    <col min="4" max="4" width="1.85546875" hidden="1" customWidth="1"/>
    <col min="5" max="5" width="6" customWidth="1"/>
    <col min="6" max="6" width="10.85546875" customWidth="1"/>
    <col min="7" max="7" width="9.7109375" customWidth="1"/>
    <col min="8" max="8" width="15.85546875" customWidth="1"/>
    <col min="9" max="9" width="14.28515625" customWidth="1"/>
  </cols>
  <sheetData>
    <row r="1" spans="1:10">
      <c r="B1" t="s">
        <v>120</v>
      </c>
    </row>
    <row r="2" spans="1:10">
      <c r="A2" s="174" t="s">
        <v>0</v>
      </c>
      <c r="B2" s="174"/>
      <c r="C2" s="174"/>
      <c r="D2" s="174"/>
      <c r="E2" s="174"/>
      <c r="F2" s="174"/>
      <c r="G2" s="174"/>
      <c r="H2" s="174"/>
      <c r="I2" s="174"/>
    </row>
    <row r="3" spans="1:10" ht="15.75" thickBot="1">
      <c r="A3" s="176" t="s">
        <v>149</v>
      </c>
      <c r="B3" s="176"/>
      <c r="C3" s="176"/>
      <c r="D3" s="176"/>
      <c r="E3" s="176"/>
      <c r="F3" s="176"/>
      <c r="G3" s="176"/>
      <c r="H3" s="176"/>
      <c r="I3" s="176"/>
      <c r="J3" s="173" t="s">
        <v>150</v>
      </c>
    </row>
    <row r="4" spans="1:10" ht="15.75" thickBot="1">
      <c r="A4" s="3" t="s">
        <v>1</v>
      </c>
      <c r="B4" s="177">
        <v>11</v>
      </c>
      <c r="C4" s="178"/>
      <c r="D4" s="178"/>
      <c r="E4" s="178"/>
      <c r="F4" s="178"/>
      <c r="G4" s="178"/>
      <c r="H4" s="179"/>
      <c r="I4" s="4" t="s">
        <v>2</v>
      </c>
      <c r="J4" s="85">
        <v>1011053</v>
      </c>
    </row>
    <row r="5" spans="1:10" ht="15.75" thickBot="1">
      <c r="A5" s="5" t="s">
        <v>3</v>
      </c>
      <c r="B5" s="177" t="s">
        <v>119</v>
      </c>
      <c r="C5" s="178"/>
      <c r="D5" s="178"/>
      <c r="E5" s="178"/>
      <c r="F5" s="178"/>
      <c r="G5" s="178"/>
      <c r="H5" s="179"/>
      <c r="I5" s="6" t="s">
        <v>4</v>
      </c>
      <c r="J5" s="97">
        <v>9450</v>
      </c>
    </row>
    <row r="6" spans="1:10" ht="15.75" thickBot="1">
      <c r="A6" s="7"/>
      <c r="B6" s="8"/>
      <c r="C6" s="180"/>
      <c r="D6" s="180"/>
      <c r="E6" s="8"/>
      <c r="F6" s="181" t="s">
        <v>5</v>
      </c>
      <c r="G6" s="182"/>
      <c r="H6" s="182"/>
      <c r="I6" s="182"/>
      <c r="J6" s="183"/>
    </row>
    <row r="7" spans="1:10" ht="15.75" thickBot="1">
      <c r="A7" s="7"/>
      <c r="B7" s="8"/>
      <c r="C7" s="184"/>
      <c r="D7" s="184"/>
      <c r="E7" s="8"/>
      <c r="F7" s="9">
        <v>1</v>
      </c>
      <c r="G7" s="10">
        <v>2</v>
      </c>
      <c r="H7" s="10">
        <v>3</v>
      </c>
      <c r="I7" s="10">
        <v>4</v>
      </c>
      <c r="J7" s="10" t="s">
        <v>6</v>
      </c>
    </row>
    <row r="8" spans="1:10" ht="15.75" thickBot="1">
      <c r="A8" s="11" t="s">
        <v>7</v>
      </c>
      <c r="B8" s="12"/>
      <c r="C8" s="175"/>
      <c r="D8" s="175"/>
      <c r="E8" s="12"/>
      <c r="F8" s="9" t="s">
        <v>8</v>
      </c>
      <c r="G8" s="10" t="s">
        <v>9</v>
      </c>
      <c r="H8" s="10" t="s">
        <v>10</v>
      </c>
      <c r="I8" s="10" t="s">
        <v>143</v>
      </c>
      <c r="J8" s="10" t="s">
        <v>11</v>
      </c>
    </row>
    <row r="9" spans="1:10" ht="15.75" thickBot="1">
      <c r="A9" s="13" t="s">
        <v>2</v>
      </c>
      <c r="B9" s="14" t="s">
        <v>12</v>
      </c>
      <c r="C9" s="194"/>
      <c r="D9" s="194"/>
      <c r="E9" s="15"/>
      <c r="F9" s="10" t="s">
        <v>126</v>
      </c>
      <c r="G9" s="10">
        <v>2016</v>
      </c>
      <c r="H9" s="10" t="s">
        <v>127</v>
      </c>
      <c r="I9" s="10">
        <v>2016</v>
      </c>
      <c r="J9" s="10">
        <v>2015</v>
      </c>
    </row>
    <row r="10" spans="1:10" ht="15.75" thickBot="1">
      <c r="A10" s="60">
        <v>600</v>
      </c>
      <c r="B10" s="187" t="s">
        <v>13</v>
      </c>
      <c r="C10" s="188"/>
      <c r="D10" s="188"/>
      <c r="E10" s="188"/>
      <c r="F10" s="71">
        <v>16880000</v>
      </c>
      <c r="G10" s="77">
        <v>15000000</v>
      </c>
      <c r="H10" s="77">
        <f>SUM(G10)</f>
        <v>15000000</v>
      </c>
      <c r="I10" s="77">
        <v>12622922</v>
      </c>
      <c r="J10" s="77">
        <f>I10-H10</f>
        <v>-2377078</v>
      </c>
    </row>
    <row r="11" spans="1:10" ht="15.75" thickBot="1">
      <c r="A11" s="60">
        <v>601</v>
      </c>
      <c r="B11" s="187" t="s">
        <v>14</v>
      </c>
      <c r="C11" s="188"/>
      <c r="D11" s="188"/>
      <c r="E11" s="188"/>
      <c r="F11" s="72">
        <v>2455000</v>
      </c>
      <c r="G11" s="73">
        <v>2400000</v>
      </c>
      <c r="H11" s="77">
        <f>SUM(G11)</f>
        <v>2400000</v>
      </c>
      <c r="I11" s="73">
        <v>2027849</v>
      </c>
      <c r="J11" s="77">
        <f t="shared" ref="J11:J23" si="0">I11-H11</f>
        <v>-372151</v>
      </c>
    </row>
    <row r="12" spans="1:10" ht="15.75" thickBot="1">
      <c r="A12" s="60">
        <v>602</v>
      </c>
      <c r="B12" s="187" t="s">
        <v>15</v>
      </c>
      <c r="C12" s="188"/>
      <c r="D12" s="188"/>
      <c r="E12" s="188"/>
      <c r="F12" s="71">
        <v>8990000</v>
      </c>
      <c r="G12" s="73">
        <v>5500000</v>
      </c>
      <c r="H12" s="77">
        <f>SUM(G12)</f>
        <v>5500000</v>
      </c>
      <c r="I12" s="73">
        <v>2987027</v>
      </c>
      <c r="J12" s="77">
        <f t="shared" si="0"/>
        <v>-2512973</v>
      </c>
    </row>
    <row r="13" spans="1:10" ht="15.75" thickBot="1">
      <c r="A13" s="60">
        <v>603</v>
      </c>
      <c r="B13" s="187" t="s">
        <v>16</v>
      </c>
      <c r="C13" s="188"/>
      <c r="D13" s="188"/>
      <c r="E13" s="188"/>
      <c r="F13" s="72">
        <v>0</v>
      </c>
      <c r="G13" s="73">
        <v>0</v>
      </c>
      <c r="H13" s="73"/>
      <c r="I13" s="73">
        <v>0</v>
      </c>
      <c r="J13" s="77">
        <f t="shared" si="0"/>
        <v>0</v>
      </c>
    </row>
    <row r="14" spans="1:10" ht="15.75" thickBot="1">
      <c r="A14" s="60">
        <v>604</v>
      </c>
      <c r="B14" s="187" t="s">
        <v>17</v>
      </c>
      <c r="C14" s="188"/>
      <c r="D14" s="188"/>
      <c r="E14" s="188"/>
      <c r="F14" s="71">
        <v>0</v>
      </c>
      <c r="G14" s="73">
        <v>0</v>
      </c>
      <c r="H14" s="73">
        <v>0</v>
      </c>
      <c r="I14" s="73">
        <v>0</v>
      </c>
      <c r="J14" s="77">
        <f t="shared" si="0"/>
        <v>0</v>
      </c>
    </row>
    <row r="15" spans="1:10" ht="15.75" thickBot="1">
      <c r="A15" s="60">
        <v>605</v>
      </c>
      <c r="B15" s="187" t="s">
        <v>18</v>
      </c>
      <c r="C15" s="188"/>
      <c r="D15" s="188"/>
      <c r="E15" s="188"/>
      <c r="F15" s="72">
        <v>0</v>
      </c>
      <c r="G15" s="73">
        <v>0</v>
      </c>
      <c r="H15" s="73">
        <v>0</v>
      </c>
      <c r="I15" s="73">
        <v>0</v>
      </c>
      <c r="J15" s="77">
        <f t="shared" si="0"/>
        <v>0</v>
      </c>
    </row>
    <row r="16" spans="1:10" ht="15.75" thickBot="1">
      <c r="A16" s="60">
        <v>606</v>
      </c>
      <c r="B16" s="187" t="s">
        <v>19</v>
      </c>
      <c r="C16" s="188"/>
      <c r="D16" s="188"/>
      <c r="E16" s="188"/>
      <c r="F16" s="71">
        <v>0</v>
      </c>
      <c r="G16" s="73">
        <v>0</v>
      </c>
      <c r="H16" s="73">
        <v>0</v>
      </c>
      <c r="I16" s="73">
        <v>0</v>
      </c>
      <c r="J16" s="77">
        <f t="shared" si="0"/>
        <v>0</v>
      </c>
    </row>
    <row r="17" spans="1:10" ht="15.75" thickBot="1">
      <c r="A17" s="61" t="s">
        <v>20</v>
      </c>
      <c r="B17" s="185" t="s">
        <v>21</v>
      </c>
      <c r="C17" s="186"/>
      <c r="D17" s="186"/>
      <c r="E17" s="186"/>
      <c r="F17" s="72">
        <f>SUM(F10:F16)</f>
        <v>28325000</v>
      </c>
      <c r="G17" s="72">
        <f>SUM(G10:G16)</f>
        <v>22900000</v>
      </c>
      <c r="H17" s="72">
        <f>SUM(H10:H16)</f>
        <v>22900000</v>
      </c>
      <c r="I17" s="72">
        <f>SUM(I10:I16)</f>
        <v>17637798</v>
      </c>
      <c r="J17" s="77">
        <f t="shared" si="0"/>
        <v>-5262202</v>
      </c>
    </row>
    <row r="18" spans="1:10" ht="15.75" thickBot="1">
      <c r="A18" s="60">
        <v>230</v>
      </c>
      <c r="B18" s="187" t="s">
        <v>22</v>
      </c>
      <c r="C18" s="188"/>
      <c r="D18" s="188"/>
      <c r="E18" s="188"/>
      <c r="F18" s="72">
        <v>0</v>
      </c>
      <c r="G18" s="73">
        <v>0</v>
      </c>
      <c r="H18" s="73">
        <v>0</v>
      </c>
      <c r="I18" s="73">
        <v>0</v>
      </c>
      <c r="J18" s="77">
        <f t="shared" si="0"/>
        <v>0</v>
      </c>
    </row>
    <row r="19" spans="1:10" ht="15.75" thickBot="1">
      <c r="A19" s="60">
        <v>231</v>
      </c>
      <c r="B19" s="187" t="s">
        <v>23</v>
      </c>
      <c r="C19" s="188"/>
      <c r="D19" s="188"/>
      <c r="E19" s="188"/>
      <c r="F19" s="72">
        <v>10500000</v>
      </c>
      <c r="G19" s="73">
        <v>0</v>
      </c>
      <c r="H19" s="73">
        <v>0</v>
      </c>
      <c r="I19" s="73">
        <v>0</v>
      </c>
      <c r="J19" s="77">
        <f t="shared" si="0"/>
        <v>0</v>
      </c>
    </row>
    <row r="20" spans="1:10" ht="15.75" thickBot="1">
      <c r="A20" s="60">
        <v>232</v>
      </c>
      <c r="B20" s="187" t="s">
        <v>24</v>
      </c>
      <c r="C20" s="188"/>
      <c r="D20" s="188"/>
      <c r="E20" s="188"/>
      <c r="F20" s="72">
        <v>0</v>
      </c>
      <c r="G20" s="73">
        <v>0</v>
      </c>
      <c r="H20" s="73">
        <v>0</v>
      </c>
      <c r="I20" s="73">
        <v>0</v>
      </c>
      <c r="J20" s="77">
        <f t="shared" si="0"/>
        <v>0</v>
      </c>
    </row>
    <row r="21" spans="1:10" ht="15.75" thickBot="1">
      <c r="A21" s="19" t="s">
        <v>25</v>
      </c>
      <c r="B21" s="185" t="s">
        <v>26</v>
      </c>
      <c r="C21" s="186"/>
      <c r="D21" s="186"/>
      <c r="E21" s="186"/>
      <c r="F21" s="74">
        <f>SUM(F18:F20)</f>
        <v>10500000</v>
      </c>
      <c r="G21" s="74"/>
      <c r="H21" s="74"/>
      <c r="I21" s="74"/>
      <c r="J21" s="77">
        <f t="shared" si="0"/>
        <v>0</v>
      </c>
    </row>
    <row r="22" spans="1:10" ht="15.75" thickBot="1">
      <c r="A22" s="20" t="s">
        <v>27</v>
      </c>
      <c r="B22" s="189" t="s">
        <v>28</v>
      </c>
      <c r="C22" s="190"/>
      <c r="D22" s="190"/>
      <c r="E22" s="190"/>
      <c r="F22" s="75">
        <f>F17+F21</f>
        <v>38825000</v>
      </c>
      <c r="G22" s="75">
        <f>G17+G21</f>
        <v>22900000</v>
      </c>
      <c r="H22" s="75">
        <f>H17+H21</f>
        <v>22900000</v>
      </c>
      <c r="I22" s="75">
        <f>I17+I21</f>
        <v>17637798</v>
      </c>
      <c r="J22" s="75">
        <f>J17+J21</f>
        <v>-5262202</v>
      </c>
    </row>
    <row r="23" spans="1:10" ht="15.75" thickBot="1">
      <c r="A23" s="19" t="s">
        <v>29</v>
      </c>
      <c r="B23" s="189"/>
      <c r="C23" s="191"/>
      <c r="D23" s="21"/>
      <c r="E23" s="21"/>
      <c r="F23" s="75"/>
      <c r="G23" s="76">
        <v>159259398</v>
      </c>
      <c r="H23" s="76">
        <f>159259398+2046378.5+22232160</f>
        <v>183537936.5</v>
      </c>
      <c r="I23" s="76">
        <v>63515317</v>
      </c>
      <c r="J23" s="77">
        <f t="shared" si="0"/>
        <v>-120022619.5</v>
      </c>
    </row>
    <row r="24" spans="1:10" ht="24.75" customHeight="1" thickBot="1">
      <c r="A24" s="20" t="s">
        <v>30</v>
      </c>
      <c r="B24" s="192" t="s">
        <v>31</v>
      </c>
      <c r="C24" s="193"/>
      <c r="D24" s="21"/>
      <c r="E24" s="21"/>
      <c r="F24" s="76"/>
      <c r="G24" s="76">
        <f>SUM(G22:G23)</f>
        <v>182159398</v>
      </c>
      <c r="H24" s="76">
        <f>SUM(H22:H23)</f>
        <v>206437936.5</v>
      </c>
      <c r="I24" s="76">
        <f>SUM(I22:I23)</f>
        <v>81153115</v>
      </c>
      <c r="J24" s="76">
        <f>SUM(J22:J23)</f>
        <v>-125284821.5</v>
      </c>
    </row>
    <row r="25" spans="1:10" ht="15.75" thickBot="1">
      <c r="A25" s="203" t="s">
        <v>32</v>
      </c>
      <c r="B25" s="189" t="s">
        <v>128</v>
      </c>
      <c r="C25" s="191"/>
      <c r="D25" s="21"/>
      <c r="E25" s="21"/>
      <c r="F25" s="199" t="s">
        <v>33</v>
      </c>
      <c r="G25" s="21" t="s">
        <v>12</v>
      </c>
      <c r="H25" s="59" t="s">
        <v>125</v>
      </c>
      <c r="I25" s="22"/>
      <c r="J25" s="21"/>
    </row>
    <row r="26" spans="1:10" ht="15.75" thickBot="1">
      <c r="A26" s="204"/>
      <c r="B26" s="187" t="s">
        <v>34</v>
      </c>
      <c r="C26" s="202"/>
      <c r="D26" s="18"/>
      <c r="E26" s="18"/>
      <c r="F26" s="200"/>
      <c r="G26" s="18" t="s">
        <v>34</v>
      </c>
      <c r="H26" s="16"/>
      <c r="I26" s="23"/>
      <c r="J26" s="18"/>
    </row>
    <row r="27" spans="1:10" ht="15.75" thickBot="1">
      <c r="A27" s="205"/>
      <c r="B27" s="187"/>
      <c r="C27" s="202"/>
      <c r="D27" s="18"/>
      <c r="E27" s="18"/>
      <c r="F27" s="201"/>
      <c r="G27" s="18" t="s">
        <v>35</v>
      </c>
      <c r="H27" s="170" t="s">
        <v>148</v>
      </c>
      <c r="I27" s="23"/>
      <c r="J27" s="18"/>
    </row>
    <row r="28" spans="1:10">
      <c r="A28" s="24"/>
      <c r="B28" s="24"/>
      <c r="C28" s="24"/>
      <c r="D28" s="24"/>
      <c r="E28" s="24"/>
      <c r="F28" s="24"/>
      <c r="G28" s="24"/>
      <c r="H28" s="24"/>
      <c r="I28" s="24"/>
      <c r="J28" s="24"/>
    </row>
    <row r="29" spans="1:10" ht="15.75">
      <c r="A29" s="25"/>
    </row>
    <row r="31" spans="1:10">
      <c r="A31" t="s">
        <v>90</v>
      </c>
    </row>
    <row r="37" spans="1:17" ht="26.25" customHeight="1"/>
    <row r="45" spans="1:17">
      <c r="A45" s="24"/>
      <c r="B45" s="24"/>
      <c r="C45" s="24"/>
      <c r="D45" s="24"/>
      <c r="E45" s="24"/>
      <c r="F45" s="24"/>
      <c r="G45" s="24"/>
      <c r="H45" s="24"/>
      <c r="I45" s="24"/>
    </row>
    <row r="46" spans="1:17" ht="15.75">
      <c r="A46" s="25"/>
    </row>
    <row r="47" spans="1:17">
      <c r="Q47" s="2"/>
    </row>
    <row r="61" spans="1:17" ht="15.75" thickBot="1"/>
    <row r="62" spans="1:17">
      <c r="A62" s="195"/>
      <c r="B62" s="195"/>
      <c r="C62" s="195"/>
      <c r="D62" s="195"/>
      <c r="E62" s="195"/>
      <c r="F62" s="195"/>
      <c r="G62" s="195"/>
      <c r="H62" s="195"/>
      <c r="I62" s="195"/>
      <c r="J62" s="195"/>
      <c r="K62" s="195"/>
      <c r="L62" s="195"/>
      <c r="M62" s="195"/>
      <c r="N62" s="195"/>
      <c r="O62" s="196"/>
      <c r="P62" s="196"/>
      <c r="Q62" s="196"/>
    </row>
    <row r="63" spans="1:17">
      <c r="A63" s="195"/>
      <c r="B63" s="195"/>
      <c r="C63" s="195"/>
      <c r="D63" s="195"/>
      <c r="E63" s="195"/>
      <c r="F63" s="195"/>
      <c r="G63" s="195"/>
      <c r="H63" s="195"/>
      <c r="I63" s="195"/>
      <c r="J63" s="195"/>
      <c r="K63" s="195"/>
      <c r="L63" s="195"/>
      <c r="M63" s="195"/>
      <c r="N63" s="195"/>
      <c r="O63" s="197"/>
      <c r="P63" s="197"/>
      <c r="Q63" s="197"/>
    </row>
    <row r="64" spans="1:17">
      <c r="A64" s="195"/>
      <c r="B64" s="195"/>
      <c r="C64" s="195"/>
      <c r="D64" s="195"/>
      <c r="E64" s="195"/>
      <c r="F64" s="195"/>
      <c r="G64" s="195"/>
      <c r="H64" s="195"/>
      <c r="I64" s="195"/>
      <c r="J64" s="195"/>
      <c r="K64" s="195"/>
      <c r="L64" s="195"/>
      <c r="M64" s="195"/>
      <c r="N64" s="195"/>
      <c r="O64" s="197"/>
      <c r="P64" s="197"/>
      <c r="Q64" s="197"/>
    </row>
    <row r="65" spans="1:17">
      <c r="O65" s="197"/>
      <c r="P65" s="197"/>
      <c r="Q65" s="197"/>
    </row>
    <row r="66" spans="1:17" ht="15.75">
      <c r="O66" s="198"/>
      <c r="P66" s="197"/>
      <c r="Q66" s="197"/>
    </row>
    <row r="67" spans="1:17" ht="15.75">
      <c r="O67" s="206"/>
      <c r="P67" s="197"/>
      <c r="Q67" s="197"/>
    </row>
    <row r="68" spans="1:17" ht="15.75">
      <c r="O68" s="198"/>
      <c r="P68" s="197"/>
      <c r="Q68" s="197"/>
    </row>
    <row r="69" spans="1:17" ht="15.75">
      <c r="O69" s="198"/>
      <c r="P69" s="197"/>
      <c r="Q69" s="197"/>
    </row>
    <row r="70" spans="1:17" ht="15.75">
      <c r="O70" s="198"/>
      <c r="P70" s="197"/>
      <c r="Q70" s="197"/>
    </row>
    <row r="71" spans="1:17" ht="15.75">
      <c r="O71" s="198"/>
      <c r="P71" s="197"/>
      <c r="Q71" s="197"/>
    </row>
    <row r="72" spans="1:17" ht="15.75">
      <c r="O72" s="198"/>
      <c r="P72" s="197"/>
      <c r="Q72" s="197"/>
    </row>
    <row r="73" spans="1:17" ht="15.75">
      <c r="O73" s="198"/>
      <c r="P73" s="197"/>
      <c r="Q73" s="197"/>
    </row>
    <row r="74" spans="1:17" ht="15.75">
      <c r="O74" s="198"/>
      <c r="P74" s="197"/>
      <c r="Q74" s="197"/>
    </row>
    <row r="75" spans="1:17" ht="15.75">
      <c r="O75" s="198"/>
      <c r="P75" s="197"/>
      <c r="Q75" s="197"/>
    </row>
    <row r="76" spans="1:17" ht="15.75">
      <c r="O76" s="198"/>
      <c r="P76" s="197"/>
      <c r="Q76" s="197"/>
    </row>
    <row r="77" spans="1:17" ht="15.75">
      <c r="O77" s="198"/>
      <c r="P77" s="197"/>
      <c r="Q77" s="197"/>
    </row>
    <row r="78" spans="1:17" ht="15.75">
      <c r="O78" s="198"/>
      <c r="P78" s="197"/>
      <c r="Q78" s="197"/>
    </row>
    <row r="79" spans="1:17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</row>
    <row r="80" spans="1:17" ht="15.75">
      <c r="A80" s="25"/>
    </row>
    <row r="81" spans="1:1" ht="15.75">
      <c r="A81" s="25" t="s">
        <v>76</v>
      </c>
    </row>
    <row r="82" spans="1:1" ht="15.75">
      <c r="A82" s="25" t="s">
        <v>77</v>
      </c>
    </row>
    <row r="98" spans="1:1" ht="15.75">
      <c r="A98" s="25" t="s">
        <v>89</v>
      </c>
    </row>
  </sheetData>
  <mergeCells count="46">
    <mergeCell ref="O67:Q67"/>
    <mergeCell ref="O78:Q78"/>
    <mergeCell ref="O76:Q76"/>
    <mergeCell ref="O77:Q77"/>
    <mergeCell ref="O75:Q75"/>
    <mergeCell ref="O74:Q74"/>
    <mergeCell ref="O73:Q73"/>
    <mergeCell ref="O72:Q72"/>
    <mergeCell ref="O71:Q71"/>
    <mergeCell ref="O70:Q70"/>
    <mergeCell ref="O68:Q68"/>
    <mergeCell ref="O69:Q69"/>
    <mergeCell ref="F25:F27"/>
    <mergeCell ref="B26:C26"/>
    <mergeCell ref="B27:C27"/>
    <mergeCell ref="A25:A27"/>
    <mergeCell ref="B25:C25"/>
    <mergeCell ref="A63:N63"/>
    <mergeCell ref="A64:N64"/>
    <mergeCell ref="O62:Q65"/>
    <mergeCell ref="O66:Q66"/>
    <mergeCell ref="A62:N62"/>
    <mergeCell ref="C9:D9"/>
    <mergeCell ref="B10:E10"/>
    <mergeCell ref="B14:E14"/>
    <mergeCell ref="B15:E15"/>
    <mergeCell ref="B16:E16"/>
    <mergeCell ref="B20:E20"/>
    <mergeCell ref="B21:E21"/>
    <mergeCell ref="B22:E22"/>
    <mergeCell ref="B23:C23"/>
    <mergeCell ref="B24:C24"/>
    <mergeCell ref="B17:E17"/>
    <mergeCell ref="B18:E18"/>
    <mergeCell ref="B19:E19"/>
    <mergeCell ref="B11:E11"/>
    <mergeCell ref="B12:E12"/>
    <mergeCell ref="B13:E13"/>
    <mergeCell ref="A2:I2"/>
    <mergeCell ref="C8:D8"/>
    <mergeCell ref="A3:I3"/>
    <mergeCell ref="B4:H4"/>
    <mergeCell ref="B5:H5"/>
    <mergeCell ref="C6:D6"/>
    <mergeCell ref="F6:J6"/>
    <mergeCell ref="C7:D7"/>
  </mergeCells>
  <phoneticPr fontId="16" type="noConversion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6"/>
  <sheetViews>
    <sheetView tabSelected="1" view="pageBreakPreview" zoomScale="145" zoomScaleSheetLayoutView="145" workbookViewId="0">
      <selection activeCell="L10" sqref="L10"/>
    </sheetView>
  </sheetViews>
  <sheetFormatPr defaultRowHeight="15"/>
  <cols>
    <col min="1" max="1" width="15.85546875" customWidth="1"/>
    <col min="5" max="5" width="2.7109375" customWidth="1"/>
    <col min="6" max="7" width="9.7109375" bestFit="1" customWidth="1"/>
    <col min="8" max="8" width="11.42578125" customWidth="1"/>
    <col min="9" max="9" width="9.28515625" bestFit="1" customWidth="1"/>
  </cols>
  <sheetData>
    <row r="1" spans="1:9" ht="15.75" thickBot="1">
      <c r="A1" s="176"/>
      <c r="B1" s="176"/>
      <c r="C1" s="176"/>
      <c r="D1" s="176"/>
      <c r="E1" s="176"/>
      <c r="F1" s="176"/>
      <c r="G1" s="176"/>
    </row>
    <row r="2" spans="1:9" ht="15.75" thickBot="1">
      <c r="A2" s="176" t="s">
        <v>36</v>
      </c>
      <c r="B2" s="176"/>
      <c r="C2" s="176"/>
      <c r="D2" s="176"/>
      <c r="E2" s="176"/>
      <c r="F2" s="176"/>
      <c r="G2" s="176"/>
      <c r="H2" s="176"/>
      <c r="I2" s="176"/>
    </row>
    <row r="3" spans="1:9" ht="15.75" thickBot="1">
      <c r="A3" s="3" t="s">
        <v>37</v>
      </c>
      <c r="B3" s="212" t="s">
        <v>123</v>
      </c>
      <c r="C3" s="213"/>
      <c r="D3" s="213"/>
      <c r="E3" s="213"/>
      <c r="F3" s="213"/>
      <c r="G3" s="214"/>
      <c r="H3" s="4" t="s">
        <v>38</v>
      </c>
      <c r="I3" s="17">
        <v>1011053</v>
      </c>
    </row>
    <row r="4" spans="1:9" ht="15.75" thickBot="1">
      <c r="A4" s="26"/>
      <c r="B4" s="215"/>
      <c r="C4" s="215"/>
      <c r="D4" s="12"/>
      <c r="E4" s="12"/>
      <c r="F4" s="181" t="s">
        <v>91</v>
      </c>
      <c r="G4" s="182"/>
      <c r="H4" s="182"/>
      <c r="I4" s="183"/>
    </row>
    <row r="5" spans="1:9" ht="21.75" thickBot="1">
      <c r="A5" s="27" t="s">
        <v>39</v>
      </c>
      <c r="B5" s="218" t="s">
        <v>124</v>
      </c>
      <c r="C5" s="219"/>
      <c r="D5" s="219"/>
      <c r="E5" s="220"/>
      <c r="F5" s="9" t="s">
        <v>40</v>
      </c>
      <c r="G5" s="28" t="s">
        <v>41</v>
      </c>
      <c r="H5" s="28" t="s">
        <v>143</v>
      </c>
      <c r="I5" s="10" t="s">
        <v>11</v>
      </c>
    </row>
    <row r="6" spans="1:9" ht="15.75" thickBot="1">
      <c r="A6" s="29" t="s">
        <v>4</v>
      </c>
      <c r="B6" s="216" t="s">
        <v>12</v>
      </c>
      <c r="C6" s="217"/>
      <c r="D6" s="30"/>
      <c r="E6" s="30"/>
      <c r="F6" s="9" t="s">
        <v>131</v>
      </c>
      <c r="G6" s="10">
        <v>2016</v>
      </c>
      <c r="H6" s="10">
        <v>2016</v>
      </c>
      <c r="I6" s="10" t="s">
        <v>42</v>
      </c>
    </row>
    <row r="7" spans="1:9" ht="15.75" thickBot="1">
      <c r="A7" s="58">
        <v>1110</v>
      </c>
      <c r="B7" s="187" t="s">
        <v>43</v>
      </c>
      <c r="C7" s="188"/>
      <c r="D7" s="188"/>
      <c r="E7" s="188"/>
      <c r="F7" s="66"/>
      <c r="G7" s="69"/>
      <c r="H7" s="69"/>
      <c r="I7" s="69"/>
    </row>
    <row r="8" spans="1:9" ht="15.75" thickBot="1">
      <c r="A8" s="58">
        <v>9120</v>
      </c>
      <c r="B8" s="210" t="s">
        <v>44</v>
      </c>
      <c r="C8" s="211"/>
      <c r="D8" s="211"/>
      <c r="E8" s="211"/>
      <c r="F8" s="66"/>
      <c r="G8" s="69"/>
      <c r="H8" s="69"/>
      <c r="I8" s="69"/>
    </row>
    <row r="9" spans="1:9" ht="15.75" thickBot="1">
      <c r="A9" s="58">
        <v>9230</v>
      </c>
      <c r="B9" s="210" t="s">
        <v>45</v>
      </c>
      <c r="C9" s="211"/>
      <c r="D9" s="211"/>
      <c r="E9" s="211"/>
      <c r="F9" s="66"/>
      <c r="G9" s="69"/>
      <c r="H9" s="69"/>
      <c r="I9" s="69"/>
    </row>
    <row r="10" spans="1:9" ht="15.75" thickBot="1">
      <c r="A10" s="58">
        <v>9240</v>
      </c>
      <c r="B10" s="210" t="s">
        <v>46</v>
      </c>
      <c r="C10" s="211"/>
      <c r="D10" s="211"/>
      <c r="E10" s="211"/>
      <c r="F10" s="66"/>
      <c r="G10" s="69"/>
      <c r="H10" s="69"/>
      <c r="I10" s="69"/>
    </row>
    <row r="11" spans="1:9" ht="15.75" thickBot="1">
      <c r="A11" s="58">
        <v>9450</v>
      </c>
      <c r="B11" s="210" t="s">
        <v>47</v>
      </c>
      <c r="C11" s="211"/>
      <c r="D11" s="211"/>
      <c r="E11" s="211"/>
      <c r="F11" s="66">
        <f>+'Shtojca nr.7'!F22</f>
        <v>38825000</v>
      </c>
      <c r="G11" s="69">
        <f>22900000/1000</f>
        <v>22900</v>
      </c>
      <c r="H11" s="69">
        <f>17637798/1000</f>
        <v>17637.797999999999</v>
      </c>
      <c r="I11" s="69">
        <f>G11-H11</f>
        <v>5262.2020000000011</v>
      </c>
    </row>
    <row r="12" spans="1:9" ht="15.75" thickBot="1">
      <c r="A12" s="58">
        <v>8140</v>
      </c>
      <c r="B12" s="210" t="s">
        <v>48</v>
      </c>
      <c r="C12" s="211"/>
      <c r="D12" s="211"/>
      <c r="E12" s="211"/>
      <c r="F12" s="67"/>
      <c r="G12" s="70"/>
      <c r="H12" s="70"/>
      <c r="I12" s="69"/>
    </row>
    <row r="13" spans="1:9" ht="15.75" thickBot="1">
      <c r="A13" s="189" t="s">
        <v>49</v>
      </c>
      <c r="B13" s="190"/>
      <c r="C13" s="190"/>
      <c r="D13" s="190"/>
      <c r="E13" s="190"/>
      <c r="F13" s="68"/>
      <c r="G13" s="68"/>
      <c r="H13" s="81"/>
      <c r="I13" s="68"/>
    </row>
    <row r="14" spans="1:9" ht="15.75" thickBot="1">
      <c r="A14" s="221" t="s">
        <v>32</v>
      </c>
      <c r="B14" s="222"/>
      <c r="C14" s="18" t="s">
        <v>12</v>
      </c>
      <c r="D14" s="189" t="s">
        <v>128</v>
      </c>
      <c r="E14" s="191"/>
      <c r="F14" s="207" t="s">
        <v>33</v>
      </c>
      <c r="G14" s="18" t="s">
        <v>12</v>
      </c>
      <c r="H14" s="16" t="s">
        <v>125</v>
      </c>
      <c r="I14" s="31"/>
    </row>
    <row r="15" spans="1:9" ht="15.75" thickBot="1">
      <c r="A15" s="223"/>
      <c r="B15" s="224"/>
      <c r="C15" s="18" t="s">
        <v>34</v>
      </c>
      <c r="D15" s="16"/>
      <c r="E15" s="18"/>
      <c r="F15" s="208"/>
      <c r="G15" s="18" t="s">
        <v>34</v>
      </c>
      <c r="H15" s="16"/>
      <c r="I15" s="31"/>
    </row>
    <row r="16" spans="1:9" ht="15.75" thickBot="1">
      <c r="A16" s="225"/>
      <c r="B16" s="226"/>
      <c r="C16" s="18" t="s">
        <v>35</v>
      </c>
      <c r="D16" s="16"/>
      <c r="E16" s="18"/>
      <c r="F16" s="209"/>
      <c r="G16" s="18" t="s">
        <v>35</v>
      </c>
      <c r="H16" s="16" t="s">
        <v>148</v>
      </c>
      <c r="I16" s="31"/>
    </row>
  </sheetData>
  <mergeCells count="17">
    <mergeCell ref="A1:G1"/>
    <mergeCell ref="A2:I2"/>
    <mergeCell ref="F14:F16"/>
    <mergeCell ref="B11:E11"/>
    <mergeCell ref="B12:E12"/>
    <mergeCell ref="B3:G3"/>
    <mergeCell ref="B4:C4"/>
    <mergeCell ref="F4:I4"/>
    <mergeCell ref="B6:C6"/>
    <mergeCell ref="B5:E5"/>
    <mergeCell ref="A13:E13"/>
    <mergeCell ref="A14:B16"/>
    <mergeCell ref="B10:E10"/>
    <mergeCell ref="B7:E7"/>
    <mergeCell ref="B8:E8"/>
    <mergeCell ref="B9:E9"/>
    <mergeCell ref="D14:E14"/>
  </mergeCells>
  <phoneticPr fontId="16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38"/>
  <sheetViews>
    <sheetView view="pageBreakPreview" zoomScale="115" zoomScaleSheetLayoutView="115" workbookViewId="0">
      <selection activeCell="D38" sqref="D38"/>
    </sheetView>
  </sheetViews>
  <sheetFormatPr defaultRowHeight="15"/>
  <cols>
    <col min="1" max="1" width="7.140625" customWidth="1"/>
    <col min="2" max="2" width="34.28515625" customWidth="1"/>
    <col min="3" max="3" width="9.140625" hidden="1" customWidth="1"/>
    <col min="4" max="4" width="11.28515625" customWidth="1"/>
    <col min="5" max="5" width="0.140625" customWidth="1"/>
    <col min="6" max="6" width="5.85546875" hidden="1" customWidth="1"/>
    <col min="7" max="7" width="4.140625" customWidth="1"/>
    <col min="8" max="8" width="4.85546875" customWidth="1"/>
    <col min="10" max="10" width="7.42578125" customWidth="1"/>
    <col min="11" max="11" width="0.85546875" customWidth="1"/>
    <col min="13" max="13" width="5.42578125" customWidth="1"/>
    <col min="14" max="14" width="5.85546875" customWidth="1"/>
    <col min="15" max="15" width="2.140625" customWidth="1"/>
    <col min="16" max="16" width="7.140625" customWidth="1"/>
    <col min="17" max="17" width="19" customWidth="1"/>
  </cols>
  <sheetData>
    <row r="1" spans="1:17">
      <c r="B1" s="133" t="s">
        <v>120</v>
      </c>
      <c r="C1" s="133"/>
      <c r="D1" s="133"/>
      <c r="E1" s="133"/>
      <c r="F1" s="133"/>
      <c r="G1" s="133"/>
      <c r="H1" s="133"/>
      <c r="I1" s="133"/>
      <c r="J1" s="133"/>
      <c r="K1" s="133"/>
      <c r="L1" s="133"/>
    </row>
    <row r="2" spans="1:17" ht="15.75" thickBot="1">
      <c r="A2" s="237" t="s">
        <v>50</v>
      </c>
      <c r="B2" s="237"/>
      <c r="C2" s="237"/>
      <c r="D2" s="237"/>
      <c r="E2" s="237"/>
      <c r="F2" s="237"/>
      <c r="G2" s="237"/>
      <c r="H2" s="237"/>
      <c r="I2" s="237"/>
      <c r="J2" s="296"/>
      <c r="K2" s="296"/>
      <c r="L2" s="296"/>
      <c r="M2" s="296"/>
      <c r="N2" s="296"/>
      <c r="O2" s="296"/>
      <c r="P2" s="2"/>
    </row>
    <row r="3" spans="1:17" ht="15.75" thickBot="1">
      <c r="A3" s="32" t="s">
        <v>1</v>
      </c>
      <c r="B3" s="274" t="s">
        <v>121</v>
      </c>
      <c r="C3" s="275"/>
      <c r="D3" s="275"/>
      <c r="E3" s="275"/>
      <c r="F3" s="275"/>
      <c r="G3" s="275"/>
      <c r="H3" s="275"/>
      <c r="I3" s="276"/>
      <c r="J3" s="297" t="s">
        <v>2</v>
      </c>
      <c r="K3" s="298"/>
      <c r="L3" s="298"/>
      <c r="M3" s="299"/>
      <c r="N3" s="300">
        <v>1011053</v>
      </c>
      <c r="O3" s="299"/>
      <c r="P3" s="33"/>
      <c r="Q3" s="34"/>
    </row>
    <row r="4" spans="1:17" ht="15.75" thickBot="1">
      <c r="A4" s="35" t="s">
        <v>3</v>
      </c>
      <c r="B4" s="274" t="s">
        <v>109</v>
      </c>
      <c r="C4" s="275"/>
      <c r="D4" s="275"/>
      <c r="E4" s="275"/>
      <c r="F4" s="275"/>
      <c r="G4" s="275"/>
      <c r="H4" s="275"/>
      <c r="I4" s="276"/>
      <c r="J4" s="297" t="s">
        <v>4</v>
      </c>
      <c r="K4" s="298"/>
      <c r="L4" s="298"/>
      <c r="M4" s="299"/>
      <c r="N4" s="310" t="s">
        <v>92</v>
      </c>
      <c r="O4" s="311"/>
      <c r="P4" s="36"/>
      <c r="Q4" s="37"/>
    </row>
    <row r="5" spans="1:17" ht="15.75" thickBot="1">
      <c r="A5" s="38" t="s">
        <v>51</v>
      </c>
      <c r="B5" s="301">
        <v>1011053</v>
      </c>
      <c r="C5" s="302"/>
      <c r="D5" s="303"/>
      <c r="E5" s="303"/>
      <c r="F5" s="304"/>
      <c r="G5" s="264" t="s">
        <v>52</v>
      </c>
      <c r="H5" s="255"/>
      <c r="I5" s="39" t="s">
        <v>52</v>
      </c>
      <c r="J5" s="262" t="s">
        <v>53</v>
      </c>
      <c r="K5" s="269"/>
      <c r="L5" s="269"/>
      <c r="M5" s="269"/>
      <c r="N5" s="269"/>
      <c r="O5" s="269"/>
      <c r="P5" s="270"/>
      <c r="Q5" s="255" t="s">
        <v>54</v>
      </c>
    </row>
    <row r="6" spans="1:17" ht="15.75" thickBot="1">
      <c r="A6" s="40" t="s">
        <v>55</v>
      </c>
      <c r="B6" s="312" t="s">
        <v>56</v>
      </c>
      <c r="C6" s="304"/>
      <c r="D6" s="312" t="s">
        <v>57</v>
      </c>
      <c r="E6" s="303"/>
      <c r="F6" s="304"/>
      <c r="G6" s="262" t="s">
        <v>58</v>
      </c>
      <c r="H6" s="263"/>
      <c r="I6" s="39" t="s">
        <v>59</v>
      </c>
      <c r="J6" s="307" t="s">
        <v>60</v>
      </c>
      <c r="K6" s="309"/>
      <c r="L6" s="307" t="s">
        <v>61</v>
      </c>
      <c r="M6" s="308"/>
      <c r="N6" s="308"/>
      <c r="O6" s="309"/>
      <c r="P6" s="41" t="s">
        <v>62</v>
      </c>
      <c r="Q6" s="285"/>
    </row>
    <row r="7" spans="1:17" ht="46.5" thickBot="1">
      <c r="A7" s="42" t="s">
        <v>63</v>
      </c>
      <c r="B7" s="126" t="s">
        <v>94</v>
      </c>
      <c r="C7" s="87"/>
      <c r="D7" s="266"/>
      <c r="E7" s="267"/>
      <c r="F7" s="268"/>
      <c r="G7" s="266"/>
      <c r="H7" s="268"/>
      <c r="I7" s="43"/>
      <c r="J7" s="266"/>
      <c r="K7" s="268"/>
      <c r="L7" s="266" t="s">
        <v>95</v>
      </c>
      <c r="M7" s="267"/>
      <c r="N7" s="267"/>
      <c r="O7" s="268"/>
      <c r="P7" s="44"/>
      <c r="Q7" s="128" t="s">
        <v>147</v>
      </c>
    </row>
    <row r="8" spans="1:17" ht="22.15" customHeight="1" thickBot="1">
      <c r="A8" s="42" t="s">
        <v>64</v>
      </c>
      <c r="B8" s="305" t="s">
        <v>114</v>
      </c>
      <c r="C8" s="306"/>
      <c r="D8" s="293" t="s">
        <v>113</v>
      </c>
      <c r="E8" s="294"/>
      <c r="F8" s="295"/>
      <c r="G8" s="266">
        <v>12</v>
      </c>
      <c r="H8" s="268"/>
      <c r="I8" s="127"/>
      <c r="J8" s="266"/>
      <c r="K8" s="268"/>
      <c r="L8" s="266" t="s">
        <v>61</v>
      </c>
      <c r="M8" s="267"/>
      <c r="N8" s="267"/>
      <c r="O8" s="268"/>
      <c r="P8" s="45"/>
      <c r="Q8" s="125"/>
    </row>
    <row r="9" spans="1:17" ht="15.75" thickBot="1">
      <c r="A9" s="42" t="s">
        <v>65</v>
      </c>
      <c r="B9" s="62"/>
      <c r="C9" s="63"/>
      <c r="D9" s="290"/>
      <c r="E9" s="291"/>
      <c r="F9" s="292"/>
      <c r="G9" s="266"/>
      <c r="H9" s="268"/>
      <c r="I9" s="43"/>
      <c r="J9" s="266"/>
      <c r="K9" s="268"/>
      <c r="L9" s="266"/>
      <c r="M9" s="267"/>
      <c r="N9" s="267"/>
      <c r="O9" s="268"/>
      <c r="P9" s="45"/>
      <c r="Q9" s="46"/>
    </row>
    <row r="10" spans="1:17" ht="15.75" thickBot="1">
      <c r="A10" s="42" t="s">
        <v>67</v>
      </c>
      <c r="B10" s="266"/>
      <c r="C10" s="268"/>
      <c r="D10" s="266"/>
      <c r="E10" s="267"/>
      <c r="F10" s="268"/>
      <c r="G10" s="266"/>
      <c r="H10" s="268"/>
      <c r="I10" s="43"/>
      <c r="J10" s="266"/>
      <c r="K10" s="268"/>
      <c r="L10" s="266"/>
      <c r="M10" s="267"/>
      <c r="N10" s="267"/>
      <c r="O10" s="268"/>
      <c r="P10" s="45"/>
      <c r="Q10" s="46"/>
    </row>
    <row r="11" spans="1:17" ht="15.75" thickBot="1">
      <c r="A11" s="42" t="s">
        <v>69</v>
      </c>
      <c r="B11" s="266"/>
      <c r="C11" s="268"/>
      <c r="D11" s="266"/>
      <c r="E11" s="267"/>
      <c r="F11" s="268"/>
      <c r="G11" s="266"/>
      <c r="H11" s="268"/>
      <c r="I11" s="43"/>
      <c r="J11" s="266"/>
      <c r="K11" s="268"/>
      <c r="L11" s="266"/>
      <c r="M11" s="267"/>
      <c r="N11" s="267"/>
      <c r="O11" s="268"/>
      <c r="P11" s="45"/>
      <c r="Q11" s="46"/>
    </row>
    <row r="12" spans="1:17" ht="15.75" thickBot="1">
      <c r="A12" s="42"/>
      <c r="B12" s="266"/>
      <c r="C12" s="268"/>
      <c r="D12" s="266"/>
      <c r="E12" s="267"/>
      <c r="F12" s="268"/>
      <c r="G12" s="266"/>
      <c r="H12" s="268"/>
      <c r="I12" s="43"/>
      <c r="J12" s="266"/>
      <c r="K12" s="268"/>
      <c r="L12" s="266"/>
      <c r="M12" s="267"/>
      <c r="N12" s="267"/>
      <c r="O12" s="268"/>
      <c r="P12" s="45"/>
      <c r="Q12" s="46"/>
    </row>
    <row r="13" spans="1:17" ht="15.75" thickBot="1">
      <c r="A13" s="47"/>
      <c r="B13" s="266"/>
      <c r="C13" s="268"/>
      <c r="D13" s="266"/>
      <c r="E13" s="267"/>
      <c r="F13" s="268"/>
      <c r="G13" s="266"/>
      <c r="H13" s="268"/>
      <c r="I13" s="48"/>
      <c r="J13" s="266"/>
      <c r="K13" s="268"/>
      <c r="L13" s="266"/>
      <c r="M13" s="267"/>
      <c r="N13" s="267"/>
      <c r="O13" s="268"/>
      <c r="P13" s="49"/>
      <c r="Q13" s="50"/>
    </row>
    <row r="14" spans="1:17" ht="15.75" thickBot="1">
      <c r="A14" s="287" t="s">
        <v>32</v>
      </c>
      <c r="B14" s="271" t="s">
        <v>93</v>
      </c>
      <c r="C14" s="273"/>
      <c r="D14" s="271" t="s">
        <v>128</v>
      </c>
      <c r="E14" s="272"/>
      <c r="F14" s="272"/>
      <c r="G14" s="272"/>
      <c r="H14" s="273"/>
      <c r="I14" s="282" t="s">
        <v>33</v>
      </c>
      <c r="J14" s="271" t="s">
        <v>12</v>
      </c>
      <c r="K14" s="273"/>
      <c r="L14" s="271" t="s">
        <v>125</v>
      </c>
      <c r="M14" s="272"/>
      <c r="N14" s="272"/>
      <c r="O14" s="273"/>
      <c r="P14" s="161"/>
      <c r="Q14" s="162"/>
    </row>
    <row r="15" spans="1:17" ht="15.75" thickBot="1">
      <c r="A15" s="288"/>
      <c r="B15" s="271" t="s">
        <v>34</v>
      </c>
      <c r="C15" s="273"/>
      <c r="D15" s="271"/>
      <c r="E15" s="272"/>
      <c r="F15" s="272"/>
      <c r="G15" s="272"/>
      <c r="H15" s="273"/>
      <c r="I15" s="283"/>
      <c r="J15" s="271" t="s">
        <v>34</v>
      </c>
      <c r="K15" s="273"/>
      <c r="L15" s="271"/>
      <c r="M15" s="272"/>
      <c r="N15" s="272"/>
      <c r="O15" s="273"/>
      <c r="P15" s="161"/>
      <c r="Q15" s="162"/>
    </row>
    <row r="16" spans="1:17" ht="15.75" thickBot="1">
      <c r="A16" s="289"/>
      <c r="B16" s="271" t="s">
        <v>35</v>
      </c>
      <c r="C16" s="273"/>
      <c r="D16" s="271"/>
      <c r="E16" s="272"/>
      <c r="F16" s="272"/>
      <c r="G16" s="272"/>
      <c r="H16" s="273"/>
      <c r="I16" s="284"/>
      <c r="J16" s="271" t="s">
        <v>35</v>
      </c>
      <c r="K16" s="273"/>
      <c r="L16" s="271" t="s">
        <v>148</v>
      </c>
      <c r="M16" s="272"/>
      <c r="N16" s="272"/>
      <c r="O16" s="273"/>
      <c r="P16" s="161"/>
      <c r="Q16" s="162"/>
    </row>
    <row r="18" spans="1:17">
      <c r="B18" t="s">
        <v>120</v>
      </c>
    </row>
    <row r="19" spans="1:17" ht="15.75" thickBot="1">
      <c r="A19" s="237" t="s">
        <v>50</v>
      </c>
      <c r="B19" s="237"/>
      <c r="C19" s="237"/>
      <c r="D19" s="237"/>
      <c r="E19" s="237"/>
      <c r="F19" s="237"/>
      <c r="G19" s="237"/>
      <c r="H19" s="237"/>
      <c r="I19" s="237"/>
    </row>
    <row r="20" spans="1:17" ht="15.75" thickBot="1">
      <c r="A20" s="119" t="s">
        <v>1</v>
      </c>
      <c r="B20" s="274" t="s">
        <v>122</v>
      </c>
      <c r="C20" s="275"/>
      <c r="D20" s="275"/>
      <c r="E20" s="275"/>
      <c r="F20" s="275"/>
      <c r="G20" s="275"/>
      <c r="H20" s="275"/>
      <c r="I20" s="276"/>
      <c r="J20" s="277" t="s">
        <v>2</v>
      </c>
      <c r="K20" s="278"/>
      <c r="L20" s="278"/>
      <c r="M20" s="279"/>
      <c r="N20" s="286">
        <v>1011053</v>
      </c>
      <c r="O20" s="279"/>
      <c r="P20" s="33"/>
      <c r="Q20" s="34"/>
    </row>
    <row r="21" spans="1:17" ht="15.75" thickBot="1">
      <c r="A21" s="120" t="s">
        <v>3</v>
      </c>
      <c r="B21" s="274" t="s">
        <v>109</v>
      </c>
      <c r="C21" s="275"/>
      <c r="D21" s="275"/>
      <c r="E21" s="275"/>
      <c r="F21" s="275"/>
      <c r="G21" s="275"/>
      <c r="H21" s="275"/>
      <c r="I21" s="276"/>
      <c r="J21" s="277" t="s">
        <v>4</v>
      </c>
      <c r="K21" s="278"/>
      <c r="L21" s="278"/>
      <c r="M21" s="279"/>
      <c r="N21" s="280" t="s">
        <v>92</v>
      </c>
      <c r="O21" s="281"/>
      <c r="P21" s="36"/>
      <c r="Q21" s="37"/>
    </row>
    <row r="22" spans="1:17" ht="15.75" thickBot="1">
      <c r="A22" s="38" t="s">
        <v>51</v>
      </c>
      <c r="B22" s="121">
        <v>1011053</v>
      </c>
      <c r="C22" s="122"/>
      <c r="D22" s="122"/>
      <c r="E22" s="122"/>
      <c r="F22" s="134"/>
      <c r="G22" s="264" t="s">
        <v>52</v>
      </c>
      <c r="H22" s="255"/>
      <c r="I22" s="91" t="s">
        <v>52</v>
      </c>
      <c r="J22" s="262" t="s">
        <v>53</v>
      </c>
      <c r="K22" s="269"/>
      <c r="L22" s="269"/>
      <c r="M22" s="269"/>
      <c r="N22" s="269"/>
      <c r="O22" s="269"/>
      <c r="P22" s="270"/>
      <c r="Q22" s="255" t="s">
        <v>54</v>
      </c>
    </row>
    <row r="23" spans="1:17" ht="15.75" thickBot="1">
      <c r="A23" s="40" t="s">
        <v>55</v>
      </c>
      <c r="B23" s="257" t="s">
        <v>56</v>
      </c>
      <c r="C23" s="258"/>
      <c r="D23" s="259" t="s">
        <v>57</v>
      </c>
      <c r="E23" s="260"/>
      <c r="F23" s="261"/>
      <c r="G23" s="262" t="s">
        <v>58</v>
      </c>
      <c r="H23" s="263"/>
      <c r="I23" s="92" t="s">
        <v>59</v>
      </c>
      <c r="J23" s="264" t="s">
        <v>60</v>
      </c>
      <c r="K23" s="255"/>
      <c r="L23" s="264" t="s">
        <v>61</v>
      </c>
      <c r="M23" s="265"/>
      <c r="N23" s="265"/>
      <c r="O23" s="255"/>
      <c r="P23" s="64" t="s">
        <v>62</v>
      </c>
      <c r="Q23" s="256"/>
    </row>
    <row r="24" spans="1:17" ht="27" customHeight="1" thickBot="1">
      <c r="A24" s="116" t="s">
        <v>27</v>
      </c>
      <c r="B24" s="89" t="s">
        <v>96</v>
      </c>
      <c r="C24" s="99"/>
      <c r="D24" s="100"/>
      <c r="E24" s="101"/>
      <c r="F24" s="102"/>
      <c r="G24" s="103"/>
      <c r="H24" s="104"/>
      <c r="I24" s="104"/>
      <c r="J24" s="105"/>
      <c r="K24" s="106"/>
      <c r="L24" s="105"/>
      <c r="M24" s="107"/>
      <c r="N24" s="107"/>
      <c r="O24" s="106"/>
      <c r="P24" s="108"/>
      <c r="Q24" s="104"/>
    </row>
    <row r="25" spans="1:17" ht="62.25" customHeight="1" thickBot="1">
      <c r="A25" s="117" t="s">
        <v>63</v>
      </c>
      <c r="B25" s="123" t="s">
        <v>97</v>
      </c>
      <c r="C25" s="109"/>
      <c r="D25" s="247" t="s">
        <v>111</v>
      </c>
      <c r="E25" s="248"/>
      <c r="F25" s="249"/>
      <c r="G25" s="238"/>
      <c r="H25" s="238"/>
      <c r="I25" s="124"/>
      <c r="J25" s="238"/>
      <c r="K25" s="238"/>
      <c r="L25" s="238" t="s">
        <v>61</v>
      </c>
      <c r="M25" s="238"/>
      <c r="N25" s="238"/>
      <c r="O25" s="238"/>
      <c r="P25" s="110"/>
      <c r="Q25" s="110"/>
    </row>
    <row r="26" spans="1:17" ht="63.75" customHeight="1" thickBot="1">
      <c r="A26" s="117" t="s">
        <v>64</v>
      </c>
      <c r="B26" s="90" t="s">
        <v>98</v>
      </c>
      <c r="C26" s="115"/>
      <c r="D26" s="238" t="s">
        <v>101</v>
      </c>
      <c r="E26" s="238"/>
      <c r="F26" s="238"/>
      <c r="G26" s="242">
        <v>9</v>
      </c>
      <c r="H26" s="242"/>
      <c r="I26" s="171">
        <v>7</v>
      </c>
      <c r="J26" s="238"/>
      <c r="K26" s="238"/>
      <c r="L26" s="238" t="s">
        <v>61</v>
      </c>
      <c r="M26" s="238"/>
      <c r="N26" s="238"/>
      <c r="O26" s="238"/>
      <c r="P26" s="110"/>
      <c r="Q26" s="111"/>
    </row>
    <row r="27" spans="1:17" ht="26.25" customHeight="1" thickBot="1">
      <c r="A27" s="117" t="s">
        <v>65</v>
      </c>
      <c r="B27" s="111" t="s">
        <v>99</v>
      </c>
      <c r="C27" s="112"/>
      <c r="D27" s="242" t="s">
        <v>102</v>
      </c>
      <c r="E27" s="242"/>
      <c r="F27" s="242"/>
      <c r="G27" s="242">
        <v>9</v>
      </c>
      <c r="H27" s="242"/>
      <c r="I27" s="171">
        <v>8</v>
      </c>
      <c r="J27" s="238"/>
      <c r="K27" s="238"/>
      <c r="L27" s="238" t="s">
        <v>61</v>
      </c>
      <c r="M27" s="238"/>
      <c r="N27" s="238"/>
      <c r="O27" s="238"/>
      <c r="P27" s="110"/>
      <c r="Q27" s="110"/>
    </row>
    <row r="28" spans="1:17" ht="36" customHeight="1" thickBot="1">
      <c r="A28" s="117" t="s">
        <v>67</v>
      </c>
      <c r="B28" s="142" t="s">
        <v>100</v>
      </c>
      <c r="C28" s="109"/>
      <c r="D28" s="242" t="s">
        <v>103</v>
      </c>
      <c r="E28" s="242"/>
      <c r="F28" s="242"/>
      <c r="G28" s="242">
        <v>2</v>
      </c>
      <c r="H28" s="242"/>
      <c r="I28" s="171">
        <v>2</v>
      </c>
      <c r="J28" s="238"/>
      <c r="K28" s="238"/>
      <c r="L28" s="243" t="s">
        <v>60</v>
      </c>
      <c r="M28" s="243"/>
      <c r="N28" s="243"/>
      <c r="O28" s="243"/>
      <c r="P28" s="110"/>
      <c r="Q28" s="113"/>
    </row>
    <row r="29" spans="1:17" ht="36" customHeight="1" thickBot="1">
      <c r="A29" s="117" t="s">
        <v>69</v>
      </c>
      <c r="B29" s="146" t="s">
        <v>133</v>
      </c>
      <c r="C29" s="143"/>
      <c r="D29" s="147" t="s">
        <v>136</v>
      </c>
      <c r="E29" s="143"/>
      <c r="F29" s="144"/>
      <c r="G29" s="242">
        <v>3</v>
      </c>
      <c r="H29" s="242"/>
      <c r="I29" s="150">
        <v>3</v>
      </c>
      <c r="J29" s="238"/>
      <c r="K29" s="238"/>
      <c r="L29" s="243" t="s">
        <v>60</v>
      </c>
      <c r="M29" s="243"/>
      <c r="N29" s="243"/>
      <c r="O29" s="243"/>
      <c r="P29" s="141"/>
      <c r="Q29" s="113"/>
    </row>
    <row r="30" spans="1:17" ht="45.75" thickBot="1">
      <c r="A30" s="117" t="s">
        <v>135</v>
      </c>
      <c r="B30" s="145" t="s">
        <v>118</v>
      </c>
      <c r="C30" s="114"/>
      <c r="D30" s="247" t="s">
        <v>110</v>
      </c>
      <c r="E30" s="248"/>
      <c r="F30" s="249"/>
      <c r="G30" s="250">
        <v>3</v>
      </c>
      <c r="H30" s="250"/>
      <c r="I30" s="132">
        <v>3</v>
      </c>
      <c r="J30" s="238"/>
      <c r="K30" s="238"/>
      <c r="L30" s="243" t="s">
        <v>139</v>
      </c>
      <c r="M30" s="243"/>
      <c r="N30" s="243"/>
      <c r="O30" s="243"/>
      <c r="P30" s="110"/>
      <c r="Q30" s="110"/>
    </row>
    <row r="31" spans="1:17" ht="15.75" thickBot="1">
      <c r="A31" s="117"/>
      <c r="B31" s="158" t="s">
        <v>140</v>
      </c>
      <c r="C31" s="114"/>
      <c r="D31" s="151"/>
      <c r="E31" s="152"/>
      <c r="F31" s="153"/>
      <c r="G31" s="251"/>
      <c r="H31" s="252"/>
      <c r="I31" s="154"/>
      <c r="J31" s="253"/>
      <c r="K31" s="254"/>
      <c r="L31" s="230" t="s">
        <v>61</v>
      </c>
      <c r="M31" s="231"/>
      <c r="N31" s="231"/>
      <c r="O31" s="232"/>
      <c r="P31" s="149"/>
      <c r="Q31" s="149"/>
    </row>
    <row r="32" spans="1:17" ht="15.75" thickBot="1">
      <c r="A32" s="118"/>
      <c r="B32" s="238" t="s">
        <v>137</v>
      </c>
      <c r="C32" s="238"/>
      <c r="D32" s="238"/>
      <c r="E32" s="238"/>
      <c r="F32" s="238"/>
      <c r="G32" s="238"/>
      <c r="H32" s="238"/>
      <c r="I32" s="110"/>
      <c r="J32" s="238"/>
      <c r="K32" s="238"/>
      <c r="L32" s="238" t="s">
        <v>61</v>
      </c>
      <c r="M32" s="238"/>
      <c r="N32" s="238"/>
      <c r="O32" s="238"/>
      <c r="P32" s="110"/>
      <c r="Q32" s="110"/>
    </row>
    <row r="33" spans="1:17" ht="15.75" customHeight="1" thickBot="1">
      <c r="A33" s="244" t="s">
        <v>32</v>
      </c>
      <c r="B33" s="233" t="s">
        <v>12</v>
      </c>
      <c r="C33" s="233"/>
      <c r="D33" s="234" t="s">
        <v>128</v>
      </c>
      <c r="E33" s="235"/>
      <c r="F33" s="235"/>
      <c r="G33" s="235"/>
      <c r="H33" s="236"/>
      <c r="I33" s="227" t="s">
        <v>33</v>
      </c>
      <c r="J33" s="234" t="s">
        <v>12</v>
      </c>
      <c r="K33" s="236"/>
      <c r="L33" s="239" t="s">
        <v>125</v>
      </c>
      <c r="M33" s="240"/>
      <c r="N33" s="240"/>
      <c r="O33" s="241"/>
      <c r="P33" s="159"/>
      <c r="Q33" s="160"/>
    </row>
    <row r="34" spans="1:17" ht="15.75" thickBot="1">
      <c r="A34" s="245"/>
      <c r="B34" s="233" t="s">
        <v>34</v>
      </c>
      <c r="C34" s="233"/>
      <c r="D34" s="234"/>
      <c r="E34" s="235"/>
      <c r="F34" s="235"/>
      <c r="G34" s="235"/>
      <c r="H34" s="236"/>
      <c r="I34" s="228"/>
      <c r="J34" s="234" t="s">
        <v>34</v>
      </c>
      <c r="K34" s="236"/>
      <c r="L34" s="234"/>
      <c r="M34" s="235"/>
      <c r="N34" s="235"/>
      <c r="O34" s="236"/>
      <c r="P34" s="159"/>
      <c r="Q34" s="160"/>
    </row>
    <row r="35" spans="1:17" ht="15.75" thickBot="1">
      <c r="A35" s="246"/>
      <c r="B35" s="233" t="s">
        <v>35</v>
      </c>
      <c r="C35" s="233"/>
      <c r="D35" s="234"/>
      <c r="E35" s="235"/>
      <c r="F35" s="235"/>
      <c r="G35" s="235"/>
      <c r="H35" s="236"/>
      <c r="I35" s="229"/>
      <c r="J35" s="234" t="s">
        <v>35</v>
      </c>
      <c r="K35" s="236"/>
      <c r="L35" s="239" t="s">
        <v>148</v>
      </c>
      <c r="M35" s="240"/>
      <c r="N35" s="240"/>
      <c r="O35" s="241"/>
      <c r="P35" s="159"/>
      <c r="Q35" s="160"/>
    </row>
    <row r="38" spans="1:17" ht="41.25" customHeight="1" thickBot="1">
      <c r="B38" s="65"/>
    </row>
  </sheetData>
  <mergeCells count="132">
    <mergeCell ref="J2:M2"/>
    <mergeCell ref="N2:O2"/>
    <mergeCell ref="B3:I3"/>
    <mergeCell ref="J3:M3"/>
    <mergeCell ref="N3:O3"/>
    <mergeCell ref="A2:I2"/>
    <mergeCell ref="B5:C5"/>
    <mergeCell ref="D5:F5"/>
    <mergeCell ref="B8:C8"/>
    <mergeCell ref="G8:H8"/>
    <mergeCell ref="J8:K8"/>
    <mergeCell ref="L8:O8"/>
    <mergeCell ref="G5:H5"/>
    <mergeCell ref="L6:O6"/>
    <mergeCell ref="B4:I4"/>
    <mergeCell ref="J4:M4"/>
    <mergeCell ref="N4:O4"/>
    <mergeCell ref="J5:P5"/>
    <mergeCell ref="B6:C6"/>
    <mergeCell ref="D6:F6"/>
    <mergeCell ref="G6:H6"/>
    <mergeCell ref="J6:K6"/>
    <mergeCell ref="A14:A16"/>
    <mergeCell ref="B14:C14"/>
    <mergeCell ref="D14:F14"/>
    <mergeCell ref="G14:H14"/>
    <mergeCell ref="L7:O7"/>
    <mergeCell ref="D7:F7"/>
    <mergeCell ref="D10:F10"/>
    <mergeCell ref="G10:H10"/>
    <mergeCell ref="J10:K10"/>
    <mergeCell ref="L10:O10"/>
    <mergeCell ref="D9:F9"/>
    <mergeCell ref="G9:H9"/>
    <mergeCell ref="J9:K9"/>
    <mergeCell ref="L9:O9"/>
    <mergeCell ref="D8:F8"/>
    <mergeCell ref="G7:H7"/>
    <mergeCell ref="J7:K7"/>
    <mergeCell ref="G16:H16"/>
    <mergeCell ref="D16:F16"/>
    <mergeCell ref="Q5:Q6"/>
    <mergeCell ref="B20:I20"/>
    <mergeCell ref="J20:M20"/>
    <mergeCell ref="N20:O20"/>
    <mergeCell ref="J14:K14"/>
    <mergeCell ref="L14:O14"/>
    <mergeCell ref="B15:C15"/>
    <mergeCell ref="D15:F15"/>
    <mergeCell ref="G15:H15"/>
    <mergeCell ref="J15:K15"/>
    <mergeCell ref="J11:K11"/>
    <mergeCell ref="B12:C12"/>
    <mergeCell ref="D12:F12"/>
    <mergeCell ref="G12:H12"/>
    <mergeCell ref="J12:K12"/>
    <mergeCell ref="B11:C11"/>
    <mergeCell ref="D11:F11"/>
    <mergeCell ref="G11:H11"/>
    <mergeCell ref="B10:C10"/>
    <mergeCell ref="J31:K31"/>
    <mergeCell ref="Q22:Q23"/>
    <mergeCell ref="B23:C23"/>
    <mergeCell ref="D23:F23"/>
    <mergeCell ref="G23:H23"/>
    <mergeCell ref="J23:K23"/>
    <mergeCell ref="L23:O23"/>
    <mergeCell ref="L11:O11"/>
    <mergeCell ref="L12:O12"/>
    <mergeCell ref="G22:H22"/>
    <mergeCell ref="J22:P22"/>
    <mergeCell ref="L15:O15"/>
    <mergeCell ref="B13:C13"/>
    <mergeCell ref="D13:F13"/>
    <mergeCell ref="G13:H13"/>
    <mergeCell ref="J13:K13"/>
    <mergeCell ref="L13:O13"/>
    <mergeCell ref="B21:I21"/>
    <mergeCell ref="J21:M21"/>
    <mergeCell ref="N21:O21"/>
    <mergeCell ref="J16:K16"/>
    <mergeCell ref="L16:O16"/>
    <mergeCell ref="I14:I16"/>
    <mergeCell ref="B16:C16"/>
    <mergeCell ref="G33:H33"/>
    <mergeCell ref="L34:O34"/>
    <mergeCell ref="L26:O26"/>
    <mergeCell ref="D25:F25"/>
    <mergeCell ref="G25:H25"/>
    <mergeCell ref="J25:K25"/>
    <mergeCell ref="L25:O25"/>
    <mergeCell ref="D26:F26"/>
    <mergeCell ref="G26:H26"/>
    <mergeCell ref="J26:K26"/>
    <mergeCell ref="D30:F30"/>
    <mergeCell ref="G30:H30"/>
    <mergeCell ref="L30:O30"/>
    <mergeCell ref="D32:F32"/>
    <mergeCell ref="G32:H32"/>
    <mergeCell ref="D27:F27"/>
    <mergeCell ref="G27:H27"/>
    <mergeCell ref="J27:K27"/>
    <mergeCell ref="L27:O27"/>
    <mergeCell ref="J32:K32"/>
    <mergeCell ref="G29:H29"/>
    <mergeCell ref="J29:K29"/>
    <mergeCell ref="L29:O29"/>
    <mergeCell ref="G31:H31"/>
    <mergeCell ref="I33:I35"/>
    <mergeCell ref="L31:O31"/>
    <mergeCell ref="B35:C35"/>
    <mergeCell ref="D35:F35"/>
    <mergeCell ref="G35:H35"/>
    <mergeCell ref="A19:I19"/>
    <mergeCell ref="B32:C32"/>
    <mergeCell ref="J35:K35"/>
    <mergeCell ref="L35:O35"/>
    <mergeCell ref="L32:O32"/>
    <mergeCell ref="J33:K33"/>
    <mergeCell ref="L33:O33"/>
    <mergeCell ref="B34:C34"/>
    <mergeCell ref="D34:F34"/>
    <mergeCell ref="G34:H34"/>
    <mergeCell ref="J34:K34"/>
    <mergeCell ref="D28:F28"/>
    <mergeCell ref="G28:H28"/>
    <mergeCell ref="J28:K28"/>
    <mergeCell ref="L28:O28"/>
    <mergeCell ref="J30:K30"/>
    <mergeCell ref="A33:A35"/>
    <mergeCell ref="B33:C33"/>
    <mergeCell ref="D33:F33"/>
  </mergeCells>
  <phoneticPr fontId="16" type="noConversion"/>
  <pageMargins left="0.7" right="0.7" top="0.75" bottom="0.75" header="0.3" footer="0.3"/>
  <pageSetup scale="90" orientation="landscape" r:id="rId1"/>
  <rowBreaks count="1" manualBreakCount="1">
    <brk id="3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P40"/>
  <sheetViews>
    <sheetView view="pageBreakPreview" zoomScale="145" zoomScaleSheetLayoutView="145" workbookViewId="0">
      <selection activeCell="M35" sqref="M35:N35"/>
    </sheetView>
  </sheetViews>
  <sheetFormatPr defaultRowHeight="15"/>
  <cols>
    <col min="1" max="1" width="9.5703125" customWidth="1"/>
    <col min="2" max="2" width="14.7109375" hidden="1" customWidth="1"/>
    <col min="5" max="5" width="14.85546875" customWidth="1"/>
    <col min="7" max="7" width="5" customWidth="1"/>
    <col min="9" max="9" width="6.85546875" customWidth="1"/>
    <col min="10" max="10" width="9.140625" hidden="1" customWidth="1"/>
    <col min="11" max="11" width="14.28515625" bestFit="1" customWidth="1"/>
    <col min="12" max="12" width="2.7109375" customWidth="1"/>
    <col min="13" max="13" width="9.28515625" bestFit="1" customWidth="1"/>
    <col min="15" max="15" width="10.140625" bestFit="1" customWidth="1"/>
  </cols>
  <sheetData>
    <row r="1" spans="1:14">
      <c r="D1" t="s">
        <v>120</v>
      </c>
    </row>
    <row r="2" spans="1:14" ht="15.75" thickBot="1">
      <c r="A2" s="176" t="s">
        <v>71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</row>
    <row r="3" spans="1:14" ht="15.75" thickBot="1">
      <c r="A3" s="377" t="s">
        <v>1</v>
      </c>
      <c r="B3" s="320"/>
      <c r="C3" s="177" t="s">
        <v>105</v>
      </c>
      <c r="D3" s="178"/>
      <c r="E3" s="178"/>
      <c r="F3" s="178"/>
      <c r="G3" s="178"/>
      <c r="H3" s="178"/>
      <c r="I3" s="178"/>
      <c r="J3" s="179"/>
      <c r="K3" s="319" t="s">
        <v>2</v>
      </c>
      <c r="L3" s="320"/>
      <c r="M3" s="397" t="s">
        <v>107</v>
      </c>
      <c r="N3" s="398"/>
    </row>
    <row r="4" spans="1:14" ht="15.75" thickBot="1">
      <c r="A4" s="216"/>
      <c r="B4" s="217"/>
      <c r="C4" s="215"/>
      <c r="D4" s="215"/>
      <c r="E4" s="12"/>
      <c r="F4" s="215"/>
      <c r="G4" s="375"/>
      <c r="H4" s="181" t="s">
        <v>72</v>
      </c>
      <c r="I4" s="182"/>
      <c r="J4" s="182"/>
      <c r="K4" s="182"/>
      <c r="L4" s="182"/>
      <c r="M4" s="182"/>
      <c r="N4" s="183"/>
    </row>
    <row r="5" spans="1:14" ht="15.75" thickBot="1">
      <c r="A5" s="216" t="s">
        <v>73</v>
      </c>
      <c r="B5" s="217"/>
      <c r="C5" s="402" t="s">
        <v>108</v>
      </c>
      <c r="D5" s="403"/>
      <c r="E5" s="403"/>
      <c r="F5" s="403"/>
      <c r="G5" s="404"/>
      <c r="H5" s="396" t="s">
        <v>40</v>
      </c>
      <c r="I5" s="396"/>
      <c r="J5" s="318"/>
      <c r="K5" s="317" t="s">
        <v>74</v>
      </c>
      <c r="L5" s="318"/>
      <c r="M5" s="317" t="s">
        <v>75</v>
      </c>
      <c r="N5" s="318"/>
    </row>
    <row r="6" spans="1:14" ht="15.75" thickBot="1">
      <c r="A6" s="216" t="s">
        <v>55</v>
      </c>
      <c r="B6" s="376"/>
      <c r="C6" s="399" t="s">
        <v>56</v>
      </c>
      <c r="D6" s="400"/>
      <c r="E6" s="400"/>
      <c r="F6" s="400"/>
      <c r="G6" s="401"/>
      <c r="H6" s="323" t="s">
        <v>131</v>
      </c>
      <c r="I6" s="395"/>
      <c r="J6" s="324"/>
      <c r="K6" s="323">
        <v>2016</v>
      </c>
      <c r="L6" s="324"/>
      <c r="M6" s="323" t="s">
        <v>145</v>
      </c>
      <c r="N6" s="324"/>
    </row>
    <row r="7" spans="1:14" ht="15.75" thickBot="1">
      <c r="A7" s="84"/>
      <c r="B7" s="86"/>
      <c r="C7" s="129"/>
      <c r="D7" s="93"/>
      <c r="E7" s="93"/>
      <c r="F7" s="93" t="s">
        <v>27</v>
      </c>
      <c r="G7" s="93"/>
      <c r="H7" s="378">
        <v>6426000</v>
      </c>
      <c r="I7" s="379"/>
      <c r="J7" s="96"/>
      <c r="K7" s="380">
        <v>5500000</v>
      </c>
      <c r="L7" s="381"/>
      <c r="M7" s="380">
        <f>SUM(M8+M9+M10+M11+M12)</f>
        <v>2987027</v>
      </c>
      <c r="N7" s="385"/>
    </row>
    <row r="8" spans="1:14" ht="30.75" customHeight="1" thickBot="1">
      <c r="A8" s="360" t="s">
        <v>63</v>
      </c>
      <c r="B8" s="340"/>
      <c r="C8" s="364" t="s">
        <v>104</v>
      </c>
      <c r="D8" s="365"/>
      <c r="E8" s="365"/>
      <c r="F8" s="365"/>
      <c r="G8" s="366"/>
      <c r="H8" s="390"/>
      <c r="I8" s="391"/>
      <c r="J8" s="359"/>
      <c r="K8" s="358">
        <v>5100000</v>
      </c>
      <c r="L8" s="359"/>
      <c r="M8" s="358">
        <f>2858292</f>
        <v>2858292</v>
      </c>
      <c r="N8" s="359"/>
    </row>
    <row r="9" spans="1:14" ht="15.75" thickBot="1">
      <c r="A9" s="360" t="s">
        <v>64</v>
      </c>
      <c r="B9" s="340"/>
      <c r="C9" s="187" t="s">
        <v>115</v>
      </c>
      <c r="D9" s="188"/>
      <c r="E9" s="188"/>
      <c r="F9" s="188"/>
      <c r="G9" s="386"/>
      <c r="H9" s="371">
        <v>0</v>
      </c>
      <c r="I9" s="291"/>
      <c r="J9" s="292"/>
      <c r="K9" s="290">
        <v>400000</v>
      </c>
      <c r="L9" s="292"/>
      <c r="M9" s="358">
        <v>128735</v>
      </c>
      <c r="N9" s="359"/>
    </row>
    <row r="10" spans="1:14" ht="15.75" thickBot="1">
      <c r="A10" s="360" t="s">
        <v>65</v>
      </c>
      <c r="B10" s="340"/>
      <c r="C10" s="187" t="s">
        <v>66</v>
      </c>
      <c r="D10" s="188"/>
      <c r="E10" s="188"/>
      <c r="F10" s="188"/>
      <c r="G10" s="386"/>
      <c r="H10" s="371">
        <v>0</v>
      </c>
      <c r="I10" s="291"/>
      <c r="J10" s="292"/>
      <c r="K10" s="290">
        <v>0</v>
      </c>
      <c r="L10" s="292"/>
      <c r="M10" s="290">
        <v>0</v>
      </c>
      <c r="N10" s="292"/>
    </row>
    <row r="11" spans="1:14" ht="15.75" thickBot="1">
      <c r="A11" s="360" t="s">
        <v>67</v>
      </c>
      <c r="B11" s="340"/>
      <c r="C11" s="187" t="s">
        <v>68</v>
      </c>
      <c r="D11" s="188"/>
      <c r="E11" s="188"/>
      <c r="F11" s="188"/>
      <c r="G11" s="386"/>
      <c r="H11" s="371">
        <v>0</v>
      </c>
      <c r="I11" s="291"/>
      <c r="J11" s="292"/>
      <c r="K11" s="290">
        <v>0</v>
      </c>
      <c r="L11" s="292"/>
      <c r="M11" s="290">
        <v>0</v>
      </c>
      <c r="N11" s="292"/>
    </row>
    <row r="12" spans="1:14" ht="15.75" thickBot="1">
      <c r="A12" s="360" t="s">
        <v>69</v>
      </c>
      <c r="B12" s="340"/>
      <c r="C12" s="187" t="s">
        <v>70</v>
      </c>
      <c r="D12" s="188"/>
      <c r="E12" s="188"/>
      <c r="F12" s="188"/>
      <c r="G12" s="386"/>
      <c r="H12" s="371">
        <v>0</v>
      </c>
      <c r="I12" s="291"/>
      <c r="J12" s="292"/>
      <c r="K12" s="290">
        <v>0</v>
      </c>
      <c r="L12" s="292"/>
      <c r="M12" s="290">
        <v>0</v>
      </c>
      <c r="N12" s="292"/>
    </row>
    <row r="13" spans="1:14" ht="15.75" thickBot="1">
      <c r="A13" s="360"/>
      <c r="B13" s="340"/>
      <c r="C13" s="187"/>
      <c r="D13" s="188"/>
      <c r="E13" s="188"/>
      <c r="F13" s="188"/>
      <c r="G13" s="386"/>
      <c r="H13" s="367"/>
      <c r="I13" s="188"/>
      <c r="J13" s="202"/>
      <c r="K13" s="187"/>
      <c r="L13" s="202"/>
      <c r="M13" s="187"/>
      <c r="N13" s="202"/>
    </row>
    <row r="14" spans="1:14" ht="15.75" thickBot="1">
      <c r="A14" s="221" t="s">
        <v>32</v>
      </c>
      <c r="B14" s="222"/>
      <c r="C14" s="187" t="s">
        <v>12</v>
      </c>
      <c r="D14" s="202"/>
      <c r="E14" s="16" t="s">
        <v>128</v>
      </c>
      <c r="F14" s="405" t="s">
        <v>33</v>
      </c>
      <c r="G14" s="406"/>
      <c r="H14" s="187" t="s">
        <v>12</v>
      </c>
      <c r="I14" s="188"/>
      <c r="J14" s="202"/>
      <c r="K14" s="187" t="s">
        <v>125</v>
      </c>
      <c r="L14" s="202"/>
      <c r="M14" s="187"/>
      <c r="N14" s="202"/>
    </row>
    <row r="15" spans="1:14" ht="15.75" thickBot="1">
      <c r="A15" s="223"/>
      <c r="B15" s="224"/>
      <c r="C15" s="187" t="s">
        <v>34</v>
      </c>
      <c r="D15" s="202"/>
      <c r="E15" s="16"/>
      <c r="F15" s="407"/>
      <c r="G15" s="408"/>
      <c r="H15" s="187" t="s">
        <v>34</v>
      </c>
      <c r="I15" s="188"/>
      <c r="J15" s="202"/>
      <c r="K15" s="187"/>
      <c r="L15" s="202"/>
      <c r="M15" s="187"/>
      <c r="N15" s="202"/>
    </row>
    <row r="16" spans="1:14" ht="15.75" thickBot="1">
      <c r="A16" s="225"/>
      <c r="B16" s="226"/>
      <c r="C16" s="187" t="s">
        <v>35</v>
      </c>
      <c r="D16" s="202"/>
      <c r="E16" s="16"/>
      <c r="F16" s="409"/>
      <c r="G16" s="410"/>
      <c r="H16" s="187" t="s">
        <v>35</v>
      </c>
      <c r="I16" s="188"/>
      <c r="J16" s="202"/>
      <c r="K16" s="187" t="s">
        <v>144</v>
      </c>
      <c r="L16" s="202"/>
      <c r="M16" s="187"/>
      <c r="N16" s="202"/>
    </row>
    <row r="19" spans="1:16">
      <c r="C19" t="s">
        <v>120</v>
      </c>
    </row>
    <row r="20" spans="1:16" ht="15.75" thickBot="1">
      <c r="A20" s="176" t="s">
        <v>71</v>
      </c>
      <c r="B20" s="176"/>
      <c r="C20" s="176"/>
      <c r="D20" s="176"/>
      <c r="E20" s="176"/>
      <c r="F20" s="176"/>
      <c r="G20" s="176"/>
      <c r="H20" s="176"/>
      <c r="I20" s="176"/>
      <c r="J20" s="176"/>
      <c r="K20" s="176"/>
      <c r="L20" s="176"/>
      <c r="M20" s="176"/>
      <c r="N20" s="176"/>
    </row>
    <row r="21" spans="1:16" ht="15.75" thickBot="1">
      <c r="A21" s="377" t="s">
        <v>1</v>
      </c>
      <c r="B21" s="320"/>
      <c r="C21" s="177" t="s">
        <v>106</v>
      </c>
      <c r="D21" s="178"/>
      <c r="E21" s="178"/>
      <c r="F21" s="178"/>
      <c r="G21" s="178"/>
      <c r="H21" s="178"/>
      <c r="I21" s="178"/>
      <c r="J21" s="179"/>
      <c r="K21" s="319" t="s">
        <v>2</v>
      </c>
      <c r="L21" s="320"/>
      <c r="M21" s="321">
        <v>1011053</v>
      </c>
      <c r="N21" s="322"/>
    </row>
    <row r="22" spans="1:16" ht="15.75" thickBot="1">
      <c r="A22" s="216"/>
      <c r="B22" s="217"/>
      <c r="C22" s="215"/>
      <c r="D22" s="215"/>
      <c r="E22" s="12"/>
      <c r="F22" s="215"/>
      <c r="G22" s="375"/>
      <c r="H22" s="181" t="s">
        <v>72</v>
      </c>
      <c r="I22" s="182"/>
      <c r="J22" s="182"/>
      <c r="K22" s="182"/>
      <c r="L22" s="182"/>
      <c r="M22" s="182"/>
      <c r="N22" s="183"/>
    </row>
    <row r="23" spans="1:16" ht="15.75" thickBot="1">
      <c r="A23" s="216" t="s">
        <v>73</v>
      </c>
      <c r="B23" s="217"/>
      <c r="C23" s="387" t="s">
        <v>109</v>
      </c>
      <c r="D23" s="388"/>
      <c r="E23" s="98"/>
      <c r="F23" s="388"/>
      <c r="G23" s="389"/>
      <c r="H23" s="396" t="s">
        <v>40</v>
      </c>
      <c r="I23" s="396"/>
      <c r="J23" s="318"/>
      <c r="K23" s="317" t="s">
        <v>74</v>
      </c>
      <c r="L23" s="318"/>
      <c r="M23" s="317" t="s">
        <v>75</v>
      </c>
      <c r="N23" s="318"/>
    </row>
    <row r="24" spans="1:16" ht="15.75" thickBot="1">
      <c r="A24" s="216" t="s">
        <v>55</v>
      </c>
      <c r="B24" s="376"/>
      <c r="C24" s="392" t="s">
        <v>56</v>
      </c>
      <c r="D24" s="393"/>
      <c r="E24" s="393"/>
      <c r="F24" s="393"/>
      <c r="G24" s="394"/>
      <c r="H24" s="323" t="s">
        <v>131</v>
      </c>
      <c r="I24" s="395"/>
      <c r="J24" s="324"/>
      <c r="K24" s="323">
        <v>2016</v>
      </c>
      <c r="L24" s="324"/>
      <c r="M24" s="323" t="s">
        <v>146</v>
      </c>
      <c r="N24" s="324"/>
    </row>
    <row r="25" spans="1:16" ht="33" customHeight="1" thickBot="1">
      <c r="A25" s="88" t="s">
        <v>27</v>
      </c>
      <c r="B25" s="93"/>
      <c r="C25" s="382" t="s">
        <v>112</v>
      </c>
      <c r="D25" s="383"/>
      <c r="E25" s="383"/>
      <c r="F25" s="383"/>
      <c r="G25" s="384"/>
      <c r="H25" s="94"/>
      <c r="I25" s="94"/>
      <c r="J25" s="95"/>
      <c r="K25" s="334">
        <f>158238191+22232160</f>
        <v>180470351</v>
      </c>
      <c r="L25" s="335"/>
      <c r="M25" s="332"/>
      <c r="N25" s="333"/>
      <c r="P25" s="169"/>
    </row>
    <row r="26" spans="1:16" ht="36" customHeight="1" thickBot="1">
      <c r="A26" s="360" t="s">
        <v>63</v>
      </c>
      <c r="B26" s="340"/>
      <c r="C26" s="372" t="s">
        <v>97</v>
      </c>
      <c r="D26" s="373"/>
      <c r="E26" s="373"/>
      <c r="F26" s="373"/>
      <c r="G26" s="374"/>
      <c r="H26" s="338">
        <v>0</v>
      </c>
      <c r="I26" s="339"/>
      <c r="J26" s="340"/>
      <c r="K26" s="344">
        <v>0</v>
      </c>
      <c r="L26" s="345"/>
      <c r="M26" s="325">
        <v>13278211</v>
      </c>
      <c r="N26" s="326"/>
    </row>
    <row r="27" spans="1:16" ht="33.75" customHeight="1" thickBot="1">
      <c r="A27" s="360" t="s">
        <v>64</v>
      </c>
      <c r="B27" s="340"/>
      <c r="C27" s="329" t="s">
        <v>98</v>
      </c>
      <c r="D27" s="330"/>
      <c r="E27" s="330"/>
      <c r="F27" s="330"/>
      <c r="G27" s="331"/>
      <c r="H27" s="338">
        <v>0</v>
      </c>
      <c r="I27" s="339"/>
      <c r="J27" s="340"/>
      <c r="K27" s="344">
        <v>0</v>
      </c>
      <c r="L27" s="345"/>
      <c r="M27" s="325">
        <v>4971436</v>
      </c>
      <c r="N27" s="326"/>
    </row>
    <row r="28" spans="1:16" ht="30" customHeight="1" thickBot="1">
      <c r="A28" s="360" t="s">
        <v>65</v>
      </c>
      <c r="B28" s="340"/>
      <c r="C28" s="361" t="s">
        <v>99</v>
      </c>
      <c r="D28" s="362"/>
      <c r="E28" s="362"/>
      <c r="F28" s="362"/>
      <c r="G28" s="363"/>
      <c r="H28" s="338">
        <v>0</v>
      </c>
      <c r="I28" s="339"/>
      <c r="J28" s="340"/>
      <c r="K28" s="344">
        <v>0</v>
      </c>
      <c r="L28" s="345"/>
      <c r="M28" s="325">
        <v>2130468</v>
      </c>
      <c r="N28" s="326"/>
    </row>
    <row r="29" spans="1:16" ht="21.75" customHeight="1" thickBot="1">
      <c r="A29" s="360" t="s">
        <v>67</v>
      </c>
      <c r="B29" s="340"/>
      <c r="C29" s="341" t="s">
        <v>132</v>
      </c>
      <c r="D29" s="342"/>
      <c r="E29" s="342"/>
      <c r="F29" s="342"/>
      <c r="G29" s="343"/>
      <c r="H29" s="338">
        <v>0</v>
      </c>
      <c r="I29" s="339"/>
      <c r="J29" s="340"/>
      <c r="K29" s="344">
        <v>0</v>
      </c>
      <c r="L29" s="345"/>
      <c r="M29" s="325">
        <v>306687</v>
      </c>
      <c r="N29" s="326"/>
    </row>
    <row r="30" spans="1:16" ht="21.75" customHeight="1" thickBot="1">
      <c r="A30" s="135" t="s">
        <v>69</v>
      </c>
      <c r="B30" s="136"/>
      <c r="C30" s="329" t="s">
        <v>133</v>
      </c>
      <c r="D30" s="330"/>
      <c r="E30" s="330"/>
      <c r="F30" s="330"/>
      <c r="G30" s="331"/>
      <c r="H30" s="137"/>
      <c r="I30" s="138"/>
      <c r="J30" s="136"/>
      <c r="K30" s="139">
        <v>0</v>
      </c>
      <c r="L30" s="140"/>
      <c r="M30" s="325">
        <v>1493803</v>
      </c>
      <c r="N30" s="326"/>
    </row>
    <row r="31" spans="1:16" ht="21.75" customHeight="1" thickBot="1">
      <c r="A31" s="163" t="s">
        <v>135</v>
      </c>
      <c r="B31" s="164"/>
      <c r="C31" s="329" t="s">
        <v>141</v>
      </c>
      <c r="D31" s="330"/>
      <c r="E31" s="330"/>
      <c r="F31" s="330"/>
      <c r="G31" s="331"/>
      <c r="H31" s="165"/>
      <c r="I31" s="166"/>
      <c r="J31" s="164"/>
      <c r="K31" s="167"/>
      <c r="L31" s="168"/>
      <c r="M31" s="325">
        <v>198990</v>
      </c>
      <c r="N31" s="326"/>
    </row>
    <row r="32" spans="1:16" ht="33.75" customHeight="1" thickBot="1">
      <c r="A32" s="360" t="s">
        <v>142</v>
      </c>
      <c r="B32" s="340"/>
      <c r="C32" s="341" t="s">
        <v>117</v>
      </c>
      <c r="D32" s="342"/>
      <c r="E32" s="342"/>
      <c r="F32" s="342"/>
      <c r="G32" s="343"/>
      <c r="H32" s="338"/>
      <c r="I32" s="339"/>
      <c r="J32" s="340"/>
      <c r="K32" s="358">
        <v>1021207</v>
      </c>
      <c r="L32" s="359"/>
      <c r="M32" s="327">
        <v>495464</v>
      </c>
      <c r="N32" s="328"/>
    </row>
    <row r="33" spans="1:14" ht="27.75" customHeight="1" thickBot="1">
      <c r="A33" s="360"/>
      <c r="B33" s="340"/>
      <c r="C33" s="364" t="s">
        <v>138</v>
      </c>
      <c r="D33" s="365"/>
      <c r="E33" s="365"/>
      <c r="F33" s="365"/>
      <c r="G33" s="366"/>
      <c r="H33" s="367"/>
      <c r="I33" s="188"/>
      <c r="J33" s="202"/>
      <c r="K33" s="368"/>
      <c r="L33" s="369"/>
      <c r="M33" s="325">
        <v>38593880</v>
      </c>
      <c r="N33" s="326"/>
    </row>
    <row r="34" spans="1:14" ht="15.75" thickBot="1">
      <c r="A34" s="156"/>
      <c r="B34" s="157"/>
      <c r="C34" s="305" t="s">
        <v>137</v>
      </c>
      <c r="D34" s="306"/>
      <c r="E34" s="306"/>
      <c r="F34" s="306"/>
      <c r="G34" s="370"/>
      <c r="H34" s="291"/>
      <c r="I34" s="291"/>
      <c r="J34" s="148"/>
      <c r="K34" s="336">
        <v>2046378.5</v>
      </c>
      <c r="L34" s="337"/>
      <c r="M34" s="327">
        <v>2046378</v>
      </c>
      <c r="N34" s="328"/>
    </row>
    <row r="35" spans="1:14" ht="15.75" thickBot="1">
      <c r="A35" s="346" t="s">
        <v>32</v>
      </c>
      <c r="B35" s="347"/>
      <c r="C35" s="352" t="s">
        <v>12</v>
      </c>
      <c r="D35" s="353"/>
      <c r="E35" s="155" t="s">
        <v>128</v>
      </c>
      <c r="F35" s="354" t="s">
        <v>33</v>
      </c>
      <c r="G35" s="355"/>
      <c r="H35" s="189" t="s">
        <v>12</v>
      </c>
      <c r="I35" s="190"/>
      <c r="J35" s="191"/>
      <c r="K35" s="189" t="s">
        <v>125</v>
      </c>
      <c r="L35" s="191"/>
      <c r="M35" s="189"/>
      <c r="N35" s="191"/>
    </row>
    <row r="36" spans="1:14" ht="15.75" thickBot="1">
      <c r="A36" s="348"/>
      <c r="B36" s="349"/>
      <c r="C36" s="189" t="s">
        <v>34</v>
      </c>
      <c r="D36" s="191"/>
      <c r="E36" s="155"/>
      <c r="F36" s="354"/>
      <c r="G36" s="355"/>
      <c r="H36" s="189" t="s">
        <v>34</v>
      </c>
      <c r="I36" s="190"/>
      <c r="J36" s="191"/>
      <c r="K36" s="189"/>
      <c r="L36" s="191"/>
      <c r="M36" s="316"/>
      <c r="N36" s="314"/>
    </row>
    <row r="37" spans="1:14" ht="15.75" thickBot="1">
      <c r="A37" s="350"/>
      <c r="B37" s="351"/>
      <c r="C37" s="189" t="s">
        <v>35</v>
      </c>
      <c r="D37" s="191"/>
      <c r="E37" s="155"/>
      <c r="F37" s="356"/>
      <c r="G37" s="357"/>
      <c r="H37" s="189" t="s">
        <v>35</v>
      </c>
      <c r="I37" s="190"/>
      <c r="J37" s="191"/>
      <c r="K37" s="313" t="s">
        <v>148</v>
      </c>
      <c r="L37" s="314"/>
      <c r="M37" s="315"/>
      <c r="N37" s="191"/>
    </row>
    <row r="40" spans="1:14">
      <c r="K40" s="172"/>
    </row>
  </sheetData>
  <mergeCells count="143">
    <mergeCell ref="F14:G16"/>
    <mergeCell ref="C8:G8"/>
    <mergeCell ref="M10:N10"/>
    <mergeCell ref="A2:N2"/>
    <mergeCell ref="A3:B3"/>
    <mergeCell ref="C3:J3"/>
    <mergeCell ref="K3:L3"/>
    <mergeCell ref="M3:N3"/>
    <mergeCell ref="A4:B4"/>
    <mergeCell ref="C4:D4"/>
    <mergeCell ref="C6:E6"/>
    <mergeCell ref="F6:G6"/>
    <mergeCell ref="H6:J6"/>
    <mergeCell ref="A5:B5"/>
    <mergeCell ref="H5:J5"/>
    <mergeCell ref="K5:L5"/>
    <mergeCell ref="M5:N5"/>
    <mergeCell ref="C5:G5"/>
    <mergeCell ref="A6:B6"/>
    <mergeCell ref="K6:L6"/>
    <mergeCell ref="M6:N6"/>
    <mergeCell ref="A8:B8"/>
    <mergeCell ref="H8:J8"/>
    <mergeCell ref="K8:L8"/>
    <mergeCell ref="M8:N8"/>
    <mergeCell ref="A14:B16"/>
    <mergeCell ref="H14:J14"/>
    <mergeCell ref="K14:L14"/>
    <mergeCell ref="C15:D15"/>
    <mergeCell ref="C24:E24"/>
    <mergeCell ref="F24:G24"/>
    <mergeCell ref="H24:J24"/>
    <mergeCell ref="H16:J16"/>
    <mergeCell ref="H23:J23"/>
    <mergeCell ref="C21:J21"/>
    <mergeCell ref="K10:L10"/>
    <mergeCell ref="A9:B9"/>
    <mergeCell ref="C9:G9"/>
    <mergeCell ref="H9:J9"/>
    <mergeCell ref="C12:G12"/>
    <mergeCell ref="A11:B11"/>
    <mergeCell ref="A13:B13"/>
    <mergeCell ref="A10:B10"/>
    <mergeCell ref="C10:G10"/>
    <mergeCell ref="H10:J10"/>
    <mergeCell ref="H7:I7"/>
    <mergeCell ref="K7:L7"/>
    <mergeCell ref="K24:L24"/>
    <mergeCell ref="C25:G25"/>
    <mergeCell ref="F4:G4"/>
    <mergeCell ref="H4:N4"/>
    <mergeCell ref="M7:N7"/>
    <mergeCell ref="K9:L9"/>
    <mergeCell ref="M9:N9"/>
    <mergeCell ref="C11:G11"/>
    <mergeCell ref="H11:J11"/>
    <mergeCell ref="K11:L11"/>
    <mergeCell ref="M15:N15"/>
    <mergeCell ref="M14:N14"/>
    <mergeCell ref="M11:N11"/>
    <mergeCell ref="M12:N12"/>
    <mergeCell ref="C13:G13"/>
    <mergeCell ref="H13:J13"/>
    <mergeCell ref="K13:L13"/>
    <mergeCell ref="M13:N13"/>
    <mergeCell ref="C23:D23"/>
    <mergeCell ref="F23:G23"/>
    <mergeCell ref="K16:L16"/>
    <mergeCell ref="M16:N16"/>
    <mergeCell ref="H12:J12"/>
    <mergeCell ref="K12:L12"/>
    <mergeCell ref="A27:B27"/>
    <mergeCell ref="C27:G27"/>
    <mergeCell ref="H27:J27"/>
    <mergeCell ref="K27:L27"/>
    <mergeCell ref="C26:G26"/>
    <mergeCell ref="A26:B26"/>
    <mergeCell ref="A22:B22"/>
    <mergeCell ref="C22:D22"/>
    <mergeCell ref="F22:G22"/>
    <mergeCell ref="H22:N22"/>
    <mergeCell ref="A23:B23"/>
    <mergeCell ref="H26:J26"/>
    <mergeCell ref="K26:L26"/>
    <mergeCell ref="M26:N26"/>
    <mergeCell ref="A24:B24"/>
    <mergeCell ref="A20:N20"/>
    <mergeCell ref="A21:B21"/>
    <mergeCell ref="K15:L15"/>
    <mergeCell ref="A12:B12"/>
    <mergeCell ref="H15:J15"/>
    <mergeCell ref="C16:D16"/>
    <mergeCell ref="C14:D14"/>
    <mergeCell ref="A35:B37"/>
    <mergeCell ref="C35:D35"/>
    <mergeCell ref="F35:G37"/>
    <mergeCell ref="K32:L32"/>
    <mergeCell ref="A28:B28"/>
    <mergeCell ref="C28:G28"/>
    <mergeCell ref="H37:J37"/>
    <mergeCell ref="H35:J35"/>
    <mergeCell ref="C36:D36"/>
    <mergeCell ref="H36:J36"/>
    <mergeCell ref="A33:B33"/>
    <mergeCell ref="C33:G33"/>
    <mergeCell ref="H33:J33"/>
    <mergeCell ref="K33:L33"/>
    <mergeCell ref="C32:G32"/>
    <mergeCell ref="H32:J32"/>
    <mergeCell ref="C34:G34"/>
    <mergeCell ref="C37:D37"/>
    <mergeCell ref="A32:B32"/>
    <mergeCell ref="H28:J28"/>
    <mergeCell ref="K28:L28"/>
    <mergeCell ref="A29:B29"/>
    <mergeCell ref="C31:G31"/>
    <mergeCell ref="M31:N31"/>
    <mergeCell ref="M25:N25"/>
    <mergeCell ref="K25:L25"/>
    <mergeCell ref="H34:I34"/>
    <mergeCell ref="K34:L34"/>
    <mergeCell ref="C30:G30"/>
    <mergeCell ref="M27:N27"/>
    <mergeCell ref="M30:N30"/>
    <mergeCell ref="H29:J29"/>
    <mergeCell ref="C29:G29"/>
    <mergeCell ref="K29:L29"/>
    <mergeCell ref="M32:N32"/>
    <mergeCell ref="K37:L37"/>
    <mergeCell ref="M37:N37"/>
    <mergeCell ref="K35:L35"/>
    <mergeCell ref="M35:N35"/>
    <mergeCell ref="K36:L36"/>
    <mergeCell ref="M36:N36"/>
    <mergeCell ref="M23:N23"/>
    <mergeCell ref="K21:L21"/>
    <mergeCell ref="M21:N21"/>
    <mergeCell ref="M24:N24"/>
    <mergeCell ref="K23:L23"/>
    <mergeCell ref="M33:N33"/>
    <mergeCell ref="M28:N28"/>
    <mergeCell ref="M29:N29"/>
    <mergeCell ref="M34:N34"/>
  </mergeCells>
  <pageMargins left="0.7" right="0.7" top="0.75" bottom="0.75" header="0.3" footer="0.3"/>
  <pageSetup scale="96" orientation="landscape" r:id="rId1"/>
  <rowBreaks count="1" manualBreakCount="1">
    <brk id="3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E17"/>
  <sheetViews>
    <sheetView view="pageBreakPreview" zoomScale="115" zoomScaleSheetLayoutView="115" workbookViewId="0">
      <selection activeCell="B5" sqref="B5:C5"/>
    </sheetView>
  </sheetViews>
  <sheetFormatPr defaultRowHeight="15"/>
  <cols>
    <col min="1" max="1" width="41.5703125" customWidth="1"/>
    <col min="2" max="2" width="25.140625" customWidth="1"/>
    <col min="3" max="3" width="15.7109375" customWidth="1"/>
    <col min="4" max="4" width="15.140625" customWidth="1"/>
    <col min="5" max="5" width="11.42578125" customWidth="1"/>
  </cols>
  <sheetData>
    <row r="1" spans="1:5">
      <c r="A1" t="s">
        <v>120</v>
      </c>
    </row>
    <row r="2" spans="1:5">
      <c r="A2" s="1" t="s">
        <v>78</v>
      </c>
      <c r="B2" s="2"/>
      <c r="C2" s="2"/>
      <c r="D2" s="2"/>
      <c r="E2" s="2"/>
    </row>
    <row r="3" spans="1:5" ht="15.75" thickBot="1">
      <c r="A3" s="176" t="s">
        <v>79</v>
      </c>
      <c r="B3" s="176"/>
      <c r="C3" s="176"/>
      <c r="D3" s="176"/>
      <c r="E3" s="176"/>
    </row>
    <row r="4" spans="1:5" ht="15.75" thickBot="1">
      <c r="A4" s="377"/>
      <c r="B4" s="411"/>
      <c r="C4" s="411"/>
      <c r="D4" s="411"/>
      <c r="E4" s="412"/>
    </row>
    <row r="5" spans="1:5" ht="15.75" thickBot="1">
      <c r="A5" s="51"/>
      <c r="B5" s="216" t="s">
        <v>129</v>
      </c>
      <c r="C5" s="413"/>
      <c r="D5" s="414" t="s">
        <v>130</v>
      </c>
      <c r="E5" s="413"/>
    </row>
    <row r="6" spans="1:5" ht="32.25" thickBot="1">
      <c r="A6" s="52"/>
      <c r="B6" s="53" t="s">
        <v>80</v>
      </c>
      <c r="C6" s="54" t="s">
        <v>81</v>
      </c>
      <c r="D6" s="54" t="s">
        <v>80</v>
      </c>
      <c r="E6" s="54" t="s">
        <v>134</v>
      </c>
    </row>
    <row r="7" spans="1:5" ht="15.75" thickBot="1">
      <c r="A7" s="23" t="s">
        <v>82</v>
      </c>
      <c r="B7" s="78"/>
      <c r="C7" s="79"/>
      <c r="D7" s="79"/>
      <c r="E7" s="82"/>
    </row>
    <row r="8" spans="1:5" ht="15.75" thickBot="1">
      <c r="A8" s="55" t="s">
        <v>83</v>
      </c>
      <c r="B8" s="78"/>
      <c r="C8" s="79"/>
      <c r="D8" s="79"/>
      <c r="E8" s="82"/>
    </row>
    <row r="9" spans="1:5" ht="23.25" thickBot="1">
      <c r="A9" s="55" t="s">
        <v>84</v>
      </c>
      <c r="B9" s="78"/>
      <c r="C9" s="79"/>
      <c r="D9" s="79"/>
      <c r="E9" s="82"/>
    </row>
    <row r="10" spans="1:5" ht="23.25" thickBot="1">
      <c r="A10" s="55" t="s">
        <v>85</v>
      </c>
      <c r="B10" s="78"/>
      <c r="C10" s="79"/>
      <c r="D10" s="79"/>
      <c r="E10" s="82"/>
    </row>
    <row r="11" spans="1:5">
      <c r="A11" s="417" t="s">
        <v>86</v>
      </c>
      <c r="B11" s="419">
        <v>15</v>
      </c>
      <c r="C11" s="419">
        <v>12622922</v>
      </c>
      <c r="D11" s="419">
        <v>16</v>
      </c>
      <c r="E11" s="415">
        <v>15000000</v>
      </c>
    </row>
    <row r="12" spans="1:5" ht="15.75" thickBot="1">
      <c r="A12" s="418"/>
      <c r="B12" s="420"/>
      <c r="C12" s="420"/>
      <c r="D12" s="420"/>
      <c r="E12" s="416"/>
    </row>
    <row r="13" spans="1:5" ht="23.25" thickBot="1">
      <c r="A13" s="56" t="s">
        <v>87</v>
      </c>
      <c r="B13" s="79"/>
      <c r="C13" s="79"/>
      <c r="D13" s="79"/>
      <c r="E13" s="82"/>
    </row>
    <row r="14" spans="1:5" ht="15.75" thickBot="1">
      <c r="A14" s="56" t="s">
        <v>88</v>
      </c>
      <c r="B14" s="79"/>
      <c r="C14" s="79"/>
      <c r="D14" s="79"/>
      <c r="E14" s="82"/>
    </row>
    <row r="15" spans="1:5" ht="15.75" thickBot="1">
      <c r="A15" s="57" t="s">
        <v>27</v>
      </c>
      <c r="B15" s="80">
        <f>SUM(B7:B14)</f>
        <v>15</v>
      </c>
      <c r="C15" s="80">
        <f>SUM(C7:C14)</f>
        <v>12622922</v>
      </c>
      <c r="D15" s="80">
        <f>SUM(D7:D14)</f>
        <v>16</v>
      </c>
      <c r="E15" s="80">
        <f>SUM(E7:E14)</f>
        <v>15000000</v>
      </c>
    </row>
    <row r="16" spans="1:5">
      <c r="A16" s="131" t="s">
        <v>116</v>
      </c>
      <c r="B16" s="131"/>
      <c r="C16" s="130"/>
      <c r="D16" s="130"/>
      <c r="E16" s="130"/>
    </row>
    <row r="17" spans="1:5" ht="33" customHeight="1">
      <c r="A17" s="83"/>
      <c r="B17" s="83"/>
      <c r="C17" s="83"/>
      <c r="D17" s="83"/>
      <c r="E17" s="83"/>
    </row>
  </sheetData>
  <mergeCells count="9">
    <mergeCell ref="A3:E3"/>
    <mergeCell ref="A4:E4"/>
    <mergeCell ref="B5:C5"/>
    <mergeCell ref="D5:E5"/>
    <mergeCell ref="E11:E12"/>
    <mergeCell ref="A11:A12"/>
    <mergeCell ref="B11:B12"/>
    <mergeCell ref="C11:C12"/>
    <mergeCell ref="D11:D12"/>
  </mergeCells>
  <phoneticPr fontId="16" type="noConversion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Shtojca nr.7</vt:lpstr>
      <vt:lpstr>Shtojca 8</vt:lpstr>
      <vt:lpstr>Shtojca 9</vt:lpstr>
      <vt:lpstr>Shtojca 10</vt:lpstr>
      <vt:lpstr>Shtojca 12</vt:lpstr>
      <vt:lpstr>'Shtojca 9'!Print_Area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2017-10-04T10:36:29Z</dcterms:modified>
</cp:coreProperties>
</file>